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G:\Unidades compartidas\CONTROL DE DOCUMENTOS SGC 2022\DOCUMENTOS\MOVILIDAD Y SEGURIDAD VIAL\"/>
    </mc:Choice>
  </mc:AlternateContent>
  <bookViews>
    <workbookView xWindow="-120" yWindow="-120" windowWidth="24240" windowHeight="13140" firstSheet="4" activeTab="6"/>
  </bookViews>
  <sheets>
    <sheet name="COMPARATIVOS (2)" sheetId="13" state="hidden" r:id="rId1"/>
    <sheet name="BASE DE DATOS OCCISOS (3)" sheetId="17" state="hidden" r:id="rId2"/>
    <sheet name="BASE DE DATOS OCCISOS (2)" sheetId="20" state="hidden" r:id="rId3"/>
    <sheet name="Hoja10" sheetId="32" state="hidden" r:id="rId4"/>
    <sheet name="Hoja1" sheetId="33" r:id="rId5"/>
    <sheet name="HIPOTESIS" sheetId="36" r:id="rId6"/>
    <sheet name="BASE DE DATOS OCCISOS" sheetId="21" r:id="rId7"/>
    <sheet name="GRAFICOS COMPARATIVOS" sheetId="35" r:id="rId8"/>
    <sheet name="COMUNAS CORREGIMIENTOS" sheetId="34" r:id="rId9"/>
  </sheets>
  <definedNames>
    <definedName name="_xlnm._FilterDatabase" localSheetId="6" hidden="1">'BASE DE DATOS OCCISOS'!$AT$8</definedName>
    <definedName name="_xlnm._FilterDatabase" localSheetId="2" hidden="1">'BASE DE DATOS OCCISOS (2)'!$AR$1</definedName>
  </definedNames>
  <calcPr calcId="152511"/>
  <pivotCaches>
    <pivotCache cacheId="7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31" i="35" l="1"/>
  <c r="Q150" i="35"/>
  <c r="J140" i="35"/>
  <c r="I141" i="35"/>
  <c r="X218" i="35" l="1"/>
  <c r="X228" i="35" l="1"/>
  <c r="M182" i="35" l="1"/>
  <c r="N181" i="35" s="1"/>
  <c r="R174" i="35"/>
  <c r="N178" i="35" l="1"/>
  <c r="N174" i="35"/>
  <c r="N175" i="35"/>
  <c r="N179" i="35"/>
  <c r="N176" i="35"/>
  <c r="N180" i="35"/>
  <c r="N173" i="35"/>
  <c r="N177" i="35"/>
  <c r="W231" i="35"/>
  <c r="U231" i="35"/>
  <c r="T231" i="35"/>
  <c r="S231" i="35"/>
  <c r="R231" i="35"/>
  <c r="Q231" i="35"/>
  <c r="P231" i="35"/>
  <c r="O231" i="35"/>
  <c r="X230" i="35"/>
  <c r="X229" i="35"/>
  <c r="X227" i="35"/>
  <c r="X226" i="35"/>
  <c r="X225" i="35"/>
  <c r="X224" i="35"/>
  <c r="X223" i="35"/>
  <c r="X222" i="35"/>
  <c r="X221" i="35"/>
  <c r="X220" i="35"/>
  <c r="X219" i="35"/>
  <c r="X217" i="35"/>
  <c r="X216" i="35"/>
  <c r="X215" i="35"/>
  <c r="X214" i="35"/>
  <c r="X213" i="35"/>
  <c r="X212" i="35"/>
  <c r="X211" i="35"/>
  <c r="X210" i="35"/>
  <c r="AC167" i="35"/>
  <c r="AB167" i="35"/>
  <c r="AA167" i="35"/>
  <c r="Z167" i="35"/>
  <c r="Y167" i="35"/>
  <c r="X167" i="35"/>
  <c r="W167" i="35"/>
  <c r="V167" i="35"/>
  <c r="U167" i="35"/>
  <c r="T167" i="35"/>
  <c r="S167" i="35"/>
  <c r="R167" i="35"/>
  <c r="AD166" i="35"/>
  <c r="AD165" i="35"/>
  <c r="AD164" i="35"/>
  <c r="AD163" i="35"/>
  <c r="AD162" i="35"/>
  <c r="AD161" i="35"/>
  <c r="AD160" i="35"/>
  <c r="AD159" i="35"/>
  <c r="AD158" i="35"/>
  <c r="AD157" i="35"/>
  <c r="K150" i="35"/>
  <c r="D150" i="35"/>
  <c r="H141" i="35"/>
  <c r="I133" i="35"/>
  <c r="K87" i="35"/>
  <c r="K98" i="35" s="1"/>
  <c r="I71" i="35"/>
  <c r="I38" i="35"/>
  <c r="I54" i="35"/>
  <c r="I11" i="35"/>
  <c r="I29" i="35"/>
  <c r="N182" i="35" l="1"/>
  <c r="X231" i="35"/>
  <c r="AD167" i="35"/>
  <c r="I230" i="35"/>
  <c r="H230" i="35"/>
  <c r="G230" i="35"/>
  <c r="F230" i="35"/>
  <c r="E230" i="35"/>
  <c r="D230" i="35"/>
  <c r="C230" i="35"/>
  <c r="K122" i="35" l="1"/>
  <c r="K215" i="35" l="1"/>
  <c r="J230" i="35"/>
  <c r="K211" i="35"/>
  <c r="K212" i="35"/>
  <c r="K213" i="35"/>
  <c r="K210" i="35"/>
  <c r="K214" i="35" l="1"/>
  <c r="K216" i="35"/>
  <c r="J133" i="35"/>
  <c r="K132" i="35"/>
  <c r="K217" i="35" l="1"/>
  <c r="K218" i="35"/>
  <c r="N167" i="35"/>
  <c r="M167" i="35"/>
  <c r="L167" i="35"/>
  <c r="K167" i="35"/>
  <c r="J167" i="35"/>
  <c r="I167" i="35"/>
  <c r="H167" i="35"/>
  <c r="G167" i="35"/>
  <c r="F167" i="35"/>
  <c r="E167" i="35"/>
  <c r="D167" i="35"/>
  <c r="O166" i="35" l="1"/>
  <c r="O165" i="35"/>
  <c r="O164" i="35"/>
  <c r="O163" i="35"/>
  <c r="O162" i="35"/>
  <c r="O161" i="35"/>
  <c r="O160" i="35"/>
  <c r="O159" i="35"/>
  <c r="O158" i="35"/>
  <c r="O157" i="35"/>
  <c r="K220" i="35" l="1"/>
  <c r="K219" i="35"/>
  <c r="O167" i="35"/>
  <c r="C167" i="35"/>
  <c r="R182" i="35" l="1"/>
  <c r="R181" i="35"/>
  <c r="R180" i="35"/>
  <c r="R179" i="35"/>
  <c r="R178" i="35"/>
  <c r="R177" i="35"/>
  <c r="R176" i="35"/>
  <c r="R175" i="35"/>
  <c r="R173" i="35"/>
  <c r="O182" i="35"/>
  <c r="K131" i="35"/>
  <c r="K125" i="35"/>
  <c r="K124" i="35"/>
  <c r="K123" i="35"/>
  <c r="K121" i="35"/>
  <c r="K120" i="35"/>
  <c r="K119" i="35"/>
  <c r="K118" i="35"/>
  <c r="K117" i="35"/>
  <c r="K116" i="35"/>
  <c r="K115" i="35"/>
  <c r="K114" i="35"/>
  <c r="K113" i="35"/>
  <c r="K112" i="35"/>
  <c r="K111" i="35"/>
  <c r="K110" i="35"/>
  <c r="K109" i="35"/>
  <c r="K108" i="35"/>
  <c r="K107" i="35"/>
  <c r="K106" i="35"/>
  <c r="K105" i="35"/>
  <c r="K104" i="35"/>
  <c r="L150" i="35"/>
  <c r="E150" i="35"/>
  <c r="J139" i="35"/>
  <c r="J138" i="35"/>
  <c r="J87" i="35"/>
  <c r="J98" i="35" s="1"/>
  <c r="H71" i="35"/>
  <c r="H54" i="35"/>
  <c r="H38" i="35"/>
  <c r="H29" i="35"/>
  <c r="G32" i="35" s="1"/>
  <c r="H11" i="35"/>
  <c r="J141" i="35" l="1"/>
  <c r="K222" i="35"/>
  <c r="K221" i="35"/>
  <c r="P173" i="35"/>
  <c r="P181" i="35"/>
  <c r="P177" i="35"/>
  <c r="P176" i="35"/>
  <c r="P180" i="35"/>
  <c r="P179" i="35"/>
  <c r="P175" i="35"/>
  <c r="P174" i="35"/>
  <c r="P178" i="35"/>
  <c r="K133" i="35"/>
  <c r="W198" i="35"/>
  <c r="P182" i="35" l="1"/>
  <c r="W202" i="35"/>
  <c r="J150" i="35"/>
  <c r="K223" i="35" l="1"/>
  <c r="C150" i="35"/>
  <c r="K225" i="35" l="1"/>
  <c r="K224" i="35"/>
  <c r="C11" i="35"/>
  <c r="D11" i="35"/>
  <c r="E11" i="35"/>
  <c r="F11" i="35"/>
  <c r="G11" i="35"/>
  <c r="C29" i="35"/>
  <c r="D29" i="35"/>
  <c r="E29" i="35"/>
  <c r="F29" i="35"/>
  <c r="G29" i="35"/>
  <c r="H32" i="35" s="1"/>
  <c r="C38" i="35"/>
  <c r="D38" i="35"/>
  <c r="E38" i="35"/>
  <c r="F38" i="35"/>
  <c r="G38" i="35"/>
  <c r="C54" i="35"/>
  <c r="D54" i="35"/>
  <c r="E54" i="35"/>
  <c r="F54" i="35"/>
  <c r="G54" i="35"/>
  <c r="C71" i="35"/>
  <c r="D71" i="35"/>
  <c r="E71" i="35"/>
  <c r="F71" i="35"/>
  <c r="G71" i="35"/>
  <c r="D87" i="35"/>
  <c r="D98" i="35" s="1"/>
  <c r="E87" i="35"/>
  <c r="E98" i="35" s="1"/>
  <c r="F87" i="35"/>
  <c r="F98" i="35" s="1"/>
  <c r="G87" i="35"/>
  <c r="G98" i="35" s="1"/>
  <c r="H87" i="35"/>
  <c r="H98" i="35" s="1"/>
  <c r="I87" i="35"/>
  <c r="I98" i="35" s="1"/>
  <c r="BY115" i="35"/>
  <c r="C133" i="35"/>
  <c r="D133" i="35"/>
  <c r="E133" i="35"/>
  <c r="F133" i="35"/>
  <c r="G133" i="35"/>
  <c r="H133" i="35"/>
  <c r="C141" i="35"/>
  <c r="D141" i="35"/>
  <c r="E141" i="35"/>
  <c r="F141" i="35"/>
  <c r="G141" i="35"/>
  <c r="G145" i="35"/>
  <c r="C182" i="35"/>
  <c r="D174" i="35" s="1"/>
  <c r="E182" i="35"/>
  <c r="F174" i="35" s="1"/>
  <c r="G182" i="35"/>
  <c r="H173" i="35" s="1"/>
  <c r="I182" i="35"/>
  <c r="J175" i="35" s="1"/>
  <c r="K182" i="35"/>
  <c r="L174" i="35" s="1"/>
  <c r="K188" i="35"/>
  <c r="K189" i="35"/>
  <c r="K190" i="35"/>
  <c r="K191" i="35"/>
  <c r="K192" i="35"/>
  <c r="K193" i="35"/>
  <c r="K194" i="35"/>
  <c r="K195" i="35"/>
  <c r="K196" i="35"/>
  <c r="K197" i="35"/>
  <c r="K198" i="35"/>
  <c r="K199" i="35"/>
  <c r="K200" i="35"/>
  <c r="K201" i="35"/>
  <c r="C202" i="35"/>
  <c r="D202" i="35"/>
  <c r="E202" i="35"/>
  <c r="F202" i="35"/>
  <c r="G202" i="35"/>
  <c r="H202" i="35"/>
  <c r="I202" i="35"/>
  <c r="J202" i="35"/>
  <c r="W188" i="35"/>
  <c r="W189" i="35"/>
  <c r="W190" i="35"/>
  <c r="W191" i="35"/>
  <c r="W192" i="35"/>
  <c r="W193" i="35"/>
  <c r="W194" i="35"/>
  <c r="W195" i="35"/>
  <c r="W196" i="35"/>
  <c r="W197" i="35"/>
  <c r="W199" i="35"/>
  <c r="W200" i="35"/>
  <c r="W201" i="35"/>
  <c r="W203" i="35"/>
  <c r="O204" i="35"/>
  <c r="P204" i="35"/>
  <c r="Q204" i="35"/>
  <c r="R204" i="35"/>
  <c r="S204" i="35"/>
  <c r="T204" i="35"/>
  <c r="U204" i="35"/>
  <c r="V204" i="35"/>
  <c r="K226" i="35" l="1"/>
  <c r="K227" i="35"/>
  <c r="H175" i="35"/>
  <c r="J181" i="35"/>
  <c r="J179" i="35"/>
  <c r="F180" i="35"/>
  <c r="F178" i="35"/>
  <c r="F176" i="35"/>
  <c r="F173" i="35"/>
  <c r="C32" i="35"/>
  <c r="D32" i="35" s="1"/>
  <c r="J177" i="35"/>
  <c r="J174" i="35"/>
  <c r="K202" i="35"/>
  <c r="W204" i="35"/>
  <c r="E32" i="35"/>
  <c r="F32" i="35" s="1"/>
  <c r="H181" i="35"/>
  <c r="L180" i="35"/>
  <c r="D180" i="35"/>
  <c r="H179" i="35"/>
  <c r="L178" i="35"/>
  <c r="D178" i="35"/>
  <c r="H177" i="35"/>
  <c r="L176" i="35"/>
  <c r="D176" i="35"/>
  <c r="F175" i="35"/>
  <c r="H174" i="35"/>
  <c r="L173" i="35"/>
  <c r="D173" i="35"/>
  <c r="F181" i="35"/>
  <c r="J180" i="35"/>
  <c r="F179" i="35"/>
  <c r="J178" i="35"/>
  <c r="F177" i="35"/>
  <c r="J176" i="35"/>
  <c r="L175" i="35"/>
  <c r="D175" i="35"/>
  <c r="J173" i="35"/>
  <c r="L181" i="35"/>
  <c r="D181" i="35"/>
  <c r="H180" i="35"/>
  <c r="L179" i="35"/>
  <c r="D179" i="35"/>
  <c r="H178" i="35"/>
  <c r="L177" i="35"/>
  <c r="D177" i="35"/>
  <c r="H176" i="35"/>
  <c r="F83" i="32"/>
  <c r="E83" i="32"/>
  <c r="D83" i="32"/>
  <c r="C83" i="32"/>
  <c r="A3" i="17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D196" i="13"/>
  <c r="D193" i="13"/>
  <c r="D190" i="13"/>
  <c r="D187" i="13"/>
  <c r="D185" i="13"/>
  <c r="D183" i="13"/>
  <c r="D179" i="13"/>
  <c r="I177" i="13"/>
  <c r="D177" i="13"/>
  <c r="D171" i="13"/>
  <c r="D169" i="13"/>
  <c r="D167" i="13"/>
  <c r="D165" i="13"/>
  <c r="D163" i="13"/>
  <c r="D160" i="13"/>
  <c r="D157" i="13"/>
  <c r="D152" i="13"/>
  <c r="L148" i="13"/>
  <c r="D143" i="13"/>
  <c r="D141" i="13"/>
  <c r="D139" i="13"/>
  <c r="D134" i="13"/>
  <c r="J131" i="13"/>
  <c r="E71" i="13"/>
  <c r="D71" i="13"/>
  <c r="C71" i="13"/>
  <c r="E54" i="13"/>
  <c r="D54" i="13"/>
  <c r="C54" i="13"/>
  <c r="E38" i="13"/>
  <c r="D38" i="13"/>
  <c r="C38" i="13"/>
  <c r="E28" i="13"/>
  <c r="D28" i="13"/>
  <c r="C28" i="13"/>
  <c r="E10" i="13"/>
  <c r="D10" i="13"/>
  <c r="C10" i="13"/>
  <c r="K228" i="35" l="1"/>
  <c r="H182" i="35"/>
  <c r="J182" i="35"/>
  <c r="F182" i="35"/>
  <c r="D182" i="35"/>
  <c r="L182" i="35"/>
  <c r="C31" i="13"/>
  <c r="D31" i="13" s="1"/>
  <c r="D197" i="13"/>
  <c r="D144" i="13"/>
  <c r="D172" i="13"/>
  <c r="K229" i="35" l="1"/>
  <c r="K230" i="35" l="1"/>
</calcChain>
</file>

<file path=xl/sharedStrings.xml><?xml version="1.0" encoding="utf-8"?>
<sst xmlns="http://schemas.openxmlformats.org/spreadsheetml/2006/main" count="7553" uniqueCount="2293">
  <si>
    <t>CASO #</t>
  </si>
  <si>
    <t>AÑO</t>
  </si>
  <si>
    <t>RESPONSABLE</t>
  </si>
  <si>
    <t>FECHA HECHO</t>
  </si>
  <si>
    <t>HORA HECHO</t>
  </si>
  <si>
    <t>GENERO</t>
  </si>
  <si>
    <t>EDAD</t>
  </si>
  <si>
    <t>SPOA</t>
  </si>
  <si>
    <t>TIPO DE VEHICULO CULPABLE</t>
  </si>
  <si>
    <t>SERVICIO CULPABLE</t>
  </si>
  <si>
    <t>PLACA CULPABLE</t>
  </si>
  <si>
    <t>TIPO DE VICTIMA</t>
  </si>
  <si>
    <t>TIPO DE VEHICULO IMPLICADO</t>
  </si>
  <si>
    <t>SERVICIO IMPLICADO</t>
  </si>
  <si>
    <t>PLACA IMPLICADO</t>
  </si>
  <si>
    <t>EXPERTICIO IMPLICADO</t>
  </si>
  <si>
    <t>ZONA</t>
  </si>
  <si>
    <t>TIPO RUTA</t>
  </si>
  <si>
    <t>SECTOR RUTA</t>
  </si>
  <si>
    <t>SIEVI KILOMETRO ACCIDENTE</t>
  </si>
  <si>
    <t>BARRIOS HECHO</t>
  </si>
  <si>
    <t>HIPOTESIS HECHOS ACCI</t>
  </si>
  <si>
    <t>CASO</t>
  </si>
  <si>
    <t>LESION</t>
  </si>
  <si>
    <t>DETALLES LESION</t>
  </si>
  <si>
    <t xml:space="preserve">CHALECO AGENTE </t>
  </si>
  <si>
    <t>2016</t>
  </si>
  <si>
    <t>STTM</t>
  </si>
  <si>
    <t>Sábado</t>
  </si>
  <si>
    <t>1085283871</t>
  </si>
  <si>
    <t>25</t>
  </si>
  <si>
    <t>520016000487201680011</t>
  </si>
  <si>
    <t>CHOQUE</t>
  </si>
  <si>
    <t xml:space="preserve">AUTOMOVIL </t>
  </si>
  <si>
    <t>PARTICULAR</t>
  </si>
  <si>
    <t>QET234</t>
  </si>
  <si>
    <t>PASAJERO VEHICULO</t>
  </si>
  <si>
    <t xml:space="preserve">CAMION </t>
  </si>
  <si>
    <t>PUBLICO</t>
  </si>
  <si>
    <t>VSC513</t>
  </si>
  <si>
    <t>NR</t>
  </si>
  <si>
    <t>URBANA</t>
  </si>
  <si>
    <t>MUNICIPAL</t>
  </si>
  <si>
    <t>-</t>
  </si>
  <si>
    <t>PERIMETRO URBANO PASTO PUESTO ELEVADO AGUSTIN AGUALONGO</t>
  </si>
  <si>
    <t>PALERMO</t>
  </si>
  <si>
    <t>AUSENCIA TOTAL O PARCIAL DE SEÑALES</t>
  </si>
  <si>
    <t>MUERTO EN EL LUGAR DE LOS HECHOS</t>
  </si>
  <si>
    <t>CABEZA</t>
  </si>
  <si>
    <t xml:space="preserve">SHOK NEUROGENICO CABEZA, BLOQUEO SISTEMA NERVIOSO </t>
  </si>
  <si>
    <t>87069667</t>
  </si>
  <si>
    <t>30</t>
  </si>
  <si>
    <t>CONDUCTOR VEHICULO</t>
  </si>
  <si>
    <t>TRAUMA CRANEO ENCEFALICO</t>
  </si>
  <si>
    <t>37085749</t>
  </si>
  <si>
    <t>CAMION</t>
  </si>
  <si>
    <t>POLCA</t>
  </si>
  <si>
    <t>Domingo</t>
  </si>
  <si>
    <t>98385497</t>
  </si>
  <si>
    <t>44</t>
  </si>
  <si>
    <t>520016000485201680029</t>
  </si>
  <si>
    <t>ATROPELLO</t>
  </si>
  <si>
    <t>N/A</t>
  </si>
  <si>
    <t>PEATON</t>
  </si>
  <si>
    <t>MOTOCICLETA</t>
  </si>
  <si>
    <t>RURAL</t>
  </si>
  <si>
    <t>NACIONAL</t>
  </si>
  <si>
    <t>VARIANTE DE DAZA</t>
  </si>
  <si>
    <t>8+200</t>
  </si>
  <si>
    <t>VIA VARIANTE ORIENTAL CATAMBUCO DAZA KM 8+200 SECTOR DOLORES</t>
  </si>
  <si>
    <t>VEREDA DOLORES</t>
  </si>
  <si>
    <t xml:space="preserve">EMBRIAGUEZ O SUSTANCIAS ALUCINOGENAS
</t>
  </si>
  <si>
    <t>HEMORRAGIA SUBARACNOIDEA, DAÑO DEL TALLO CEREBRAL</t>
  </si>
  <si>
    <t>Lunes</t>
  </si>
  <si>
    <t>30731569</t>
  </si>
  <si>
    <t>59</t>
  </si>
  <si>
    <t>520016000485201680030</t>
  </si>
  <si>
    <t>BUS</t>
  </si>
  <si>
    <t>RUMICHACA - PASTO</t>
  </si>
  <si>
    <t>77+900</t>
  </si>
  <si>
    <t>VIA RUMICHACA PASTO KM 77+900</t>
  </si>
  <si>
    <t>CATAMBUCO CENTRO</t>
  </si>
  <si>
    <t>CRUZAR SIN OBSERVAR</t>
  </si>
  <si>
    <t>SHOK HEMORRAGICO CABEZA, PERDIDA DE SANGRE</t>
  </si>
  <si>
    <t>Miércoles</t>
  </si>
  <si>
    <t>1083753332</t>
  </si>
  <si>
    <t>24</t>
  </si>
  <si>
    <t>520016000485201680040</t>
  </si>
  <si>
    <t>OBJETO FIJO</t>
  </si>
  <si>
    <t>0+900</t>
  </si>
  <si>
    <t>VIA VARIANTE ORIENTAL CATAMBUCO DAZA KM 0+900</t>
  </si>
  <si>
    <t>BOTANA</t>
  </si>
  <si>
    <t>IMPERICIA EN EL MANEJO</t>
  </si>
  <si>
    <t>TORAX</t>
  </si>
  <si>
    <t>SHOK HEMORRAGICO, TRAUMA DE TORAX</t>
  </si>
  <si>
    <t>27144037</t>
  </si>
  <si>
    <t>83</t>
  </si>
  <si>
    <t>520016000487201680082</t>
  </si>
  <si>
    <t>PERIMETRO URBANO PASTO</t>
  </si>
  <si>
    <t>MIJITAJO BAJO</t>
  </si>
  <si>
    <t>CRUZAR SIN OBSERVAR- CONDUCTOR NO ESTA PENDIENTE DE LOS PEATONES</t>
  </si>
  <si>
    <t xml:space="preserve">POLITRAUMATISMO DAÑO AXONAL, LESION ENCEFALICA </t>
  </si>
  <si>
    <t>Martes</t>
  </si>
  <si>
    <t>24912031</t>
  </si>
  <si>
    <t>78</t>
  </si>
  <si>
    <t>520016000487201680087</t>
  </si>
  <si>
    <t>SJM68D</t>
  </si>
  <si>
    <t>BLOQUEO DEL SISTEMA NERVIOSO</t>
  </si>
  <si>
    <t>1085300378</t>
  </si>
  <si>
    <t>23</t>
  </si>
  <si>
    <t>520016000485201680050</t>
  </si>
  <si>
    <t>79+200</t>
  </si>
  <si>
    <t>VIA RUMICHACA PASTO KM 79 +200 SECTOR CORREGIMIENTO CATAMBUCO</t>
  </si>
  <si>
    <t>OTRA.</t>
  </si>
  <si>
    <t xml:space="preserve">SHOK NEUROGENICO, BLOQUEO SISTEMA NERVIOSO </t>
  </si>
  <si>
    <t>27548466</t>
  </si>
  <si>
    <t>62</t>
  </si>
  <si>
    <t>520016000487201680112</t>
  </si>
  <si>
    <t>AUR359</t>
  </si>
  <si>
    <t>CASA BELLA</t>
  </si>
  <si>
    <t>CRUZAR SIN OBSERVAR-NO HACER USO DE LA ZONA PEATON</t>
  </si>
  <si>
    <t>1085328485</t>
  </si>
  <si>
    <t>19</t>
  </si>
  <si>
    <t>520016000487201680171</t>
  </si>
  <si>
    <t>LLC83A</t>
  </si>
  <si>
    <t>SIN32D</t>
  </si>
  <si>
    <t>CARACHA</t>
  </si>
  <si>
    <t>ADELANTAR INVADIENDO CARRIL DE SENTIDO CONTRARIO.</t>
  </si>
  <si>
    <t>Viernes</t>
  </si>
  <si>
    <t>1085331723</t>
  </si>
  <si>
    <t>520016000485201680112</t>
  </si>
  <si>
    <t>15+900</t>
  </si>
  <si>
    <t>VIA VARIANTE ORIENTAL CATAMBUCO DAZA KM 15+900</t>
  </si>
  <si>
    <t>CUJACAL BAJO</t>
  </si>
  <si>
    <t>TAPONAMIENTO CARDIACO, COMPRESION DEL CORAZON</t>
  </si>
  <si>
    <t>1849125</t>
  </si>
  <si>
    <t>64</t>
  </si>
  <si>
    <t>520016099032201680263</t>
  </si>
  <si>
    <t>AUTOMOVIL</t>
  </si>
  <si>
    <t>AUS995</t>
  </si>
  <si>
    <t>NIZA I</t>
  </si>
  <si>
    <t>PEATON CRUZA LA VIA SIN OBSERVAR</t>
  </si>
  <si>
    <t>ANEMIA AGUDA</t>
  </si>
  <si>
    <t>1085275955</t>
  </si>
  <si>
    <t>27</t>
  </si>
  <si>
    <t>520016000487201680281</t>
  </si>
  <si>
    <t>HOSPITALARIO</t>
  </si>
  <si>
    <t>LA ESTRELLA</t>
  </si>
  <si>
    <t>ADELANTAR INVADIENDO CARRIL DE SENTIDO CONTRARIO POR TRATAR  DE ADELANTAR A OTRO VEHICULO</t>
  </si>
  <si>
    <t>SHOK NEUROGENICO HIPOVOLEMICO</t>
  </si>
  <si>
    <t>1085278758</t>
  </si>
  <si>
    <t>26</t>
  </si>
  <si>
    <t>CYF35D</t>
  </si>
  <si>
    <t>SDP642</t>
  </si>
  <si>
    <t>CONDUCTOR ADELANTA INVADIENDO CARRIL DE SENTIDO CONTRARIO.</t>
  </si>
  <si>
    <t>LESION CEREBRAL</t>
  </si>
  <si>
    <t>27056880</t>
  </si>
  <si>
    <t>520016000487201680287</t>
  </si>
  <si>
    <t>XBN03D</t>
  </si>
  <si>
    <t>OBRERO</t>
  </si>
  <si>
    <t>CRUZAR SIN OBSERVAR CONDUCTOR NO ESTA PENDIENTE DE LOS PEATONES</t>
  </si>
  <si>
    <t>FALLA MULTIPLES DE ORGANOS</t>
  </si>
  <si>
    <t>FALLA ORGANICA MULTISISTEMICA</t>
  </si>
  <si>
    <t>94331979</t>
  </si>
  <si>
    <t>37</t>
  </si>
  <si>
    <t>520016000487201680322</t>
  </si>
  <si>
    <t>INI43D</t>
  </si>
  <si>
    <t>DESOBEDECER SEÑALES DE TRÁNSITO-CONDUCTOR DE BUS NO RESPETA SEÑALES DE PARE</t>
  </si>
  <si>
    <t>LACERACIONES CEREBRALES, TRAUMA CRANEOENCEFALICO</t>
  </si>
  <si>
    <t>1085305013</t>
  </si>
  <si>
    <t>520016000487201680380</t>
  </si>
  <si>
    <t>HOPITALARIO</t>
  </si>
  <si>
    <t>POR ESTABLECER PLACA</t>
  </si>
  <si>
    <t>MIJITAYO ALTO</t>
  </si>
  <si>
    <t>POR ESTABLECER CASO HOSPITALARIO</t>
  </si>
  <si>
    <t>HIPOXIA ANOXIA, FALTA TOTAL DE OXIGENO</t>
  </si>
  <si>
    <t>30741467</t>
  </si>
  <si>
    <t>45</t>
  </si>
  <si>
    <t>520016000487201680416</t>
  </si>
  <si>
    <t>ROE35B</t>
  </si>
  <si>
    <t>SAN IGNACIO</t>
  </si>
  <si>
    <t>CONDUCTOR DE VEHICULO NO RESPETA PRELACIÓN.</t>
  </si>
  <si>
    <t>SHOK NEUROGENICO</t>
  </si>
  <si>
    <t>1085287093</t>
  </si>
  <si>
    <t>520016000487201680461</t>
  </si>
  <si>
    <t>IMX63D</t>
  </si>
  <si>
    <t>MERCEDARIO</t>
  </si>
  <si>
    <t>FALTA DE SEÑALIZACION EN OBRA DE CONSTRUCCION</t>
  </si>
  <si>
    <t>LACERACIONES CEREBRALES</t>
  </si>
  <si>
    <t>1085313581</t>
  </si>
  <si>
    <t>22</t>
  </si>
  <si>
    <t>520016000487201680502</t>
  </si>
  <si>
    <t>SDO686</t>
  </si>
  <si>
    <t>LCR34C</t>
  </si>
  <si>
    <t>PINAR DEL RIO</t>
  </si>
  <si>
    <t>ADELANTAR INVADIENDO CARRIL DE SENTIDO CONTRARIO- CONDUCTOR DE MOTOCICLETA EN ESTADO DE EMBRIAGUEZ</t>
  </si>
  <si>
    <t>CONTUSION CEREBRAL, LESIONES CEREBRALES</t>
  </si>
  <si>
    <t>1085273001</t>
  </si>
  <si>
    <t>28</t>
  </si>
  <si>
    <t>520016000487201680505</t>
  </si>
  <si>
    <t>VEREDA CONCEPCION ALTO - CORREGIMIENTO DE SANTA BARBARA</t>
  </si>
  <si>
    <t>VEREDA LOS ANGELES SANTA BARBARA</t>
  </si>
  <si>
    <t>CONDUCTOR DE AUTOMOVIL NO RESPETA PRELACIÓN.</t>
  </si>
  <si>
    <t>385657</t>
  </si>
  <si>
    <t>57</t>
  </si>
  <si>
    <t>520016000487201680514</t>
  </si>
  <si>
    <t>AZB13E</t>
  </si>
  <si>
    <t>ROY44B</t>
  </si>
  <si>
    <t>IDEMA</t>
  </si>
  <si>
    <t>NO MANTENER DISTANCIA DE SEGURIDAD</t>
  </si>
  <si>
    <t>EDEMA CEREBRAL, ACUMULACION DE LIQUIDOS EN LOS ESPACIOS EXTRACELULARES</t>
  </si>
  <si>
    <t>5208616</t>
  </si>
  <si>
    <t>40</t>
  </si>
  <si>
    <t>520016000487201680530</t>
  </si>
  <si>
    <t>SVQ254</t>
  </si>
  <si>
    <t>CAMIONETA</t>
  </si>
  <si>
    <t>NVE184</t>
  </si>
  <si>
    <t>JUANOY BAJO</t>
  </si>
  <si>
    <t xml:space="preserve">CONDUCTOR EN ESTADO DE EMBRIAGUEZ O SUSTANCIAS ALUCINOGENAS
</t>
  </si>
  <si>
    <t xml:space="preserve">HIPOXIA ANOXIA </t>
  </si>
  <si>
    <t>98381973</t>
  </si>
  <si>
    <t>46</t>
  </si>
  <si>
    <t>520016000485201680346</t>
  </si>
  <si>
    <t>10+800</t>
  </si>
  <si>
    <t>VIA VARIANTE ORIENTAL CATAMBUCO DAZA KM 10+800</t>
  </si>
  <si>
    <t>PEJENDINO REYES</t>
  </si>
  <si>
    <t>PEATON CRUZAR SIN OBSERVAR A SUS COSTADOS</t>
  </si>
  <si>
    <t xml:space="preserve">POLITRAUMATISMO </t>
  </si>
  <si>
    <t>12750651</t>
  </si>
  <si>
    <t>35</t>
  </si>
  <si>
    <t>520016000487201680583</t>
  </si>
  <si>
    <t>CALLE 21 # 8-23</t>
  </si>
  <si>
    <t>PARQUE BOLIVAR</t>
  </si>
  <si>
    <t>CONDUCTOR DE MOTO ES IMPACTADO POR VEHICULO FANTASMA</t>
  </si>
  <si>
    <t>INSUFICIENCIA RESPIRATORIA AGUDA</t>
  </si>
  <si>
    <t>1084224544</t>
  </si>
  <si>
    <t>520016000485201680348</t>
  </si>
  <si>
    <t>PASTO - LA PISCICULTURA</t>
  </si>
  <si>
    <t>6+950</t>
  </si>
  <si>
    <t>VIA  PASTO SIBUNDOY KM 6+950 SECTOR DOLORES</t>
  </si>
  <si>
    <t>TRANSITAR POR LA CALZADA</t>
  </si>
  <si>
    <t>HEMORRAGIA SUBARACNOIDEA</t>
  </si>
  <si>
    <t>1084224931</t>
  </si>
  <si>
    <t>31</t>
  </si>
  <si>
    <t>520016000485201680350</t>
  </si>
  <si>
    <t>PASTO - MOJARRAS</t>
  </si>
  <si>
    <t>6+800</t>
  </si>
  <si>
    <t>VIA PASTO MOJARRAS KM 6+800 SECTOR MORASURCO</t>
  </si>
  <si>
    <t>MORASURCO</t>
  </si>
  <si>
    <t>12950702</t>
  </si>
  <si>
    <t>68</t>
  </si>
  <si>
    <t>520016000487201680664</t>
  </si>
  <si>
    <t>SIE48D</t>
  </si>
  <si>
    <t>CARRERA 25 6-05</t>
  </si>
  <si>
    <t>CONDUCTOR NO SE PERCATA DE LA PRESENCIA DEL PEATON</t>
  </si>
  <si>
    <t>HEMORRAGIA SUBARACNOIDEA, LESIONES GRAVES EN LA CABEZA</t>
  </si>
  <si>
    <t>27544710</t>
  </si>
  <si>
    <t>72</t>
  </si>
  <si>
    <t>520016000487201680677</t>
  </si>
  <si>
    <t>DHH40A</t>
  </si>
  <si>
    <t>Llantas lisas</t>
  </si>
  <si>
    <t>CARRERA 2 E CALLE 16-47</t>
  </si>
  <si>
    <t>LORENZO</t>
  </si>
  <si>
    <t>PEATON CRUZA LA VIA SIN OBSERVAR ART 59 CNT</t>
  </si>
  <si>
    <t>EDEMA CEREBRAL</t>
  </si>
  <si>
    <t>1085272337</t>
  </si>
  <si>
    <t>520016000485201680425</t>
  </si>
  <si>
    <t>CEBADAL - SANDONÁ - PASTO</t>
  </si>
  <si>
    <t>82+500</t>
  </si>
  <si>
    <t>CIRCUMBALAR GALERAS KM 82+500 MTS GENOY</t>
  </si>
  <si>
    <t>VDA CHARGUAYACO GENOY</t>
  </si>
  <si>
    <t xml:space="preserve">CONDUCTOR EN ESTADO DE EMBRIAGUEZ 
</t>
  </si>
  <si>
    <t>18108181</t>
  </si>
  <si>
    <t>58</t>
  </si>
  <si>
    <t>520016000487201680702</t>
  </si>
  <si>
    <t>KEP867</t>
  </si>
  <si>
    <t>KDA41A</t>
  </si>
  <si>
    <t>Sin Llaves</t>
  </si>
  <si>
    <t>CARRERA 4 16A-63</t>
  </si>
  <si>
    <t>BELEN</t>
  </si>
  <si>
    <t xml:space="preserve">CONDUCTOR DE AUTOMOVIL EN ESTADO EMBRIAGUEZ 
</t>
  </si>
  <si>
    <t>CONTUSION CEREBRAL</t>
  </si>
  <si>
    <t>30746476</t>
  </si>
  <si>
    <t>47</t>
  </si>
  <si>
    <t>520016000485201680427</t>
  </si>
  <si>
    <t>14+900</t>
  </si>
  <si>
    <t>VARIANTE ORIENTE CATAMBUCO KM 14+900</t>
  </si>
  <si>
    <t>SAN ISIDRO</t>
  </si>
  <si>
    <t>4523966</t>
  </si>
  <si>
    <t>56</t>
  </si>
  <si>
    <t>PINASACO</t>
  </si>
  <si>
    <t xml:space="preserve"> 8+900 </t>
  </si>
  <si>
    <t>MOTOCICLETA ADELANTA TRACTOMULA-IMPERICIA EN EL MANEJO</t>
  </si>
  <si>
    <t>1075673784</t>
  </si>
  <si>
    <t>520016000485201680429</t>
  </si>
  <si>
    <t>12+300</t>
  </si>
  <si>
    <t>VIA PASTO MOJARRAS KM 12+300</t>
  </si>
  <si>
    <t>CGTO. ALTO DE DAZA</t>
  </si>
  <si>
    <t>PERDIDA DE CONTROL DE LA BICICLETA</t>
  </si>
  <si>
    <t>NEUMOTORAX, ACUMULACION DE AIRE PULMONAR TORAX</t>
  </si>
  <si>
    <t>IMS61D</t>
  </si>
  <si>
    <t>CARRERA 19 CON CALLE 18 ESQUINA</t>
  </si>
  <si>
    <t>CENTRO</t>
  </si>
  <si>
    <t>CONDUCTOR DE MOTO NO ESTA PENDIENTE DE LOS USUARIOS DE LA VIA-CONDUCTOR NO RESPETA PRELACION DEL PEATON</t>
  </si>
  <si>
    <t>HIPERTENCION INDOCRANEAL, VOLUMEN SANGUINEO ANORMAL DEL CEREBRO</t>
  </si>
  <si>
    <t>VEHICULO FANTASMA</t>
  </si>
  <si>
    <t>PEATON ATROPELLADO POR VEHICULO FANTASMA</t>
  </si>
  <si>
    <t>TROMBOEMBOLISMO PULMONAR, OBSTRUCCION PULMONAR DEL SISTEMA EN MIEMBROS INFERIORES</t>
  </si>
  <si>
    <t>SIJIN</t>
  </si>
  <si>
    <t>IHN44D</t>
  </si>
  <si>
    <t>CRA 36 # 8-104</t>
  </si>
  <si>
    <t>CORREGIMIENTO CATAMBUCO</t>
  </si>
  <si>
    <t>CONDUCTOR NO RESPETA PRELACION DEL PEATON</t>
  </si>
  <si>
    <t>GHC78D- RNV348</t>
  </si>
  <si>
    <t>81+500M</t>
  </si>
  <si>
    <t>VIA IPIALES</t>
  </si>
  <si>
    <t>SAN EZEQUIEL</t>
  </si>
  <si>
    <t>MOTOCICLETA INVADE CARRIL CONTRARIO-CONDUCTOR DE MOTO EN ESTADO DE EMBRIAGUEZ</t>
  </si>
  <si>
    <t>1806559</t>
  </si>
  <si>
    <t>82</t>
  </si>
  <si>
    <t>SECTOR SANT MONI CORREG CATAMBUCO</t>
  </si>
  <si>
    <t>78+900 M</t>
  </si>
  <si>
    <t>VIA RUMICHACA</t>
  </si>
  <si>
    <t>NO HACE USO DEL PUENTE PEATONAL CRUZA SIN OBSERVAR</t>
  </si>
  <si>
    <t>POLITRAUMATISMO</t>
  </si>
  <si>
    <t>98,385,001</t>
  </si>
  <si>
    <t>ACO46C</t>
  </si>
  <si>
    <t>BUEN ESTADO</t>
  </si>
  <si>
    <t>CALLE 15 # 28-10</t>
  </si>
  <si>
    <t>PEATON ATRAVIEZA LA VIA SIN OBSERVAR-CONDUCTOR NO REACCIONAR ANTE SITUACION DE PELIGRO</t>
  </si>
  <si>
    <t>1085273822</t>
  </si>
  <si>
    <t>CYE50D</t>
  </si>
  <si>
    <t>VSA930</t>
  </si>
  <si>
    <t>CRA 11 # 15-29</t>
  </si>
  <si>
    <t>AL PARECER IMPACTA CON EL VEHICULO TIPO CAMION-MOTOCICLISTA ADELANTA CERRANDO</t>
  </si>
  <si>
    <t>PELVIS</t>
  </si>
  <si>
    <t>1121506966</t>
  </si>
  <si>
    <t>QNQ33C</t>
  </si>
  <si>
    <t>POR ESTABLECER</t>
  </si>
  <si>
    <t>CORREGIMIENTO CABRERA</t>
  </si>
  <si>
    <t>OCUPANTES DE LA MOTOCICLETA SE SALIERON DE LA CALZADA-CONDUCIR EN ESTADO DE EMBRIAGUEZ</t>
  </si>
  <si>
    <t>OLL66D</t>
  </si>
  <si>
    <t>CONDUCTOR IMPACTA EN EL MURO DE LA PARTE ELEVADA DEL PUENTE Y DEBIDO A ESTO EL CUERPO CAE A LA PARTE DEPRIMIDA-CONDUCTOR EN APARENTE ESTADO DE EMBRIAGUEZ</t>
  </si>
  <si>
    <t>HEMATOMAS SUBDURALES Y HEMORRAGIA SUBARACNOIDEA</t>
  </si>
  <si>
    <t>79+200M</t>
  </si>
  <si>
    <t>AUTOMOVIL ATROPELLA PEATON QUE CRUZA SIN OBSERVAR Y HULLE DEL LUGAR DE LOS HECHOS</t>
  </si>
  <si>
    <t>RPA92A</t>
  </si>
  <si>
    <t>CALLE 2 # 21-35</t>
  </si>
  <si>
    <t>AL PARECER PEATON FUE ATROPELLADA POR MOTOCICLETA-NO RESPETAR LA PRELACION DE LOS PEATONES</t>
  </si>
  <si>
    <t>VEHICULO SE SALE DE LA VIA</t>
  </si>
  <si>
    <t>VEHICULO</t>
  </si>
  <si>
    <t>DOD119</t>
  </si>
  <si>
    <t>SECTOR EL TINTO</t>
  </si>
  <si>
    <t>CORREGIMIENTO DE SANTA BARBARA</t>
  </si>
  <si>
    <t>AL PARECER ELLOS TRANSITABAN DE SUR A NORTE CON DESTINO A LA CIUDAD DE PASTO Y SE SALEN DE LA VIA CAYENDO A UN ABISMO APROXIMADAMENTE DE 500 MTS - AL PARECERE EL CONDUCTOR SE ENCUENTRA EN ESTADO DE EMBRIAGUEZ</t>
  </si>
  <si>
    <t xml:space="preserve">ABDOMEN </t>
  </si>
  <si>
    <t>13,068,822</t>
  </si>
  <si>
    <t>CHOQUE CON POSTE</t>
  </si>
  <si>
    <t>LLZ44A</t>
  </si>
  <si>
    <t>CALLE 17 # 12-67</t>
  </si>
  <si>
    <t>FATIMA</t>
  </si>
  <si>
    <t>DE ACUERDO AL VIDEO AL PARECER ES EXESO DE VELOCIDAD EL SE DA SOLO CONTRA UN POSTE-AL PARECER CONDUCTOR EXCEDE LA VELOCIDAD</t>
  </si>
  <si>
    <t>HIPERTENSION</t>
  </si>
  <si>
    <t>MND304</t>
  </si>
  <si>
    <t>VEHICULO ATROPELLA A PEATON-PEATON CRUZA LA VIA SIN OBSERVAR ART 59 CNT</t>
  </si>
  <si>
    <t>PERDIDA DE CONTROL</t>
  </si>
  <si>
    <t>QNK68C</t>
  </si>
  <si>
    <t>CALLE 34-35 CRA 19</t>
  </si>
  <si>
    <t>AL PARECER LA VICTIMA CONDUCIA LA MOTOCICLETA PIERDE EL EQUILIBRIO Y SE CAE- AL PARECER CONDUCTOR EXCEDE LA VELOCIDAD</t>
  </si>
  <si>
    <t>VOLCAMIENTO</t>
  </si>
  <si>
    <t>SDN033</t>
  </si>
  <si>
    <t>JONGOVITO</t>
  </si>
  <si>
    <t>EL SEÑOR AL PARECER CONDUCIA EL AUTOMOVIL TIPO TAXI EL CUAL SE SALE DE LA VIA AL PARECER EL CONDUCTOR PRESENTABA ESTADO DE EMBRIAGUEZ</t>
  </si>
  <si>
    <t xml:space="preserve">ATROPELLO </t>
  </si>
  <si>
    <t>OVX98A</t>
  </si>
  <si>
    <t xml:space="preserve">PEATON </t>
  </si>
  <si>
    <t>Fantasma</t>
  </si>
  <si>
    <t>CALLE 19 CRA 3E</t>
  </si>
  <si>
    <t>SEGÚN INFORMACION DE FAMILIARES LA SEÑORA FUE ATROPELLADA POR UNA MOTOCICLETA QUE EMPRENDE LA HUIDA</t>
  </si>
  <si>
    <t xml:space="preserve">HIPERTENCION </t>
  </si>
  <si>
    <t>AZD05E</t>
  </si>
  <si>
    <t>CALLE 2 # 14-41</t>
  </si>
  <si>
    <t>LA VICTIMA FUE ATROPELLADO POR LA MOTOCICLETA-TRANSITAR SIN ACOMPAÑANTE MAYOR DE 16 AÑOS</t>
  </si>
  <si>
    <t>Jueves</t>
  </si>
  <si>
    <t>XCN49D</t>
  </si>
  <si>
    <t>CRA 40 #18B-41</t>
  </si>
  <si>
    <t>AVENIDA PANAMERICANA</t>
  </si>
  <si>
    <t>PEATON ATROPELLADO POR MOTOCICLETA-CONDUCTOR EN ESTADO DE EMBRIAGUEZ</t>
  </si>
  <si>
    <t>BRX468</t>
  </si>
  <si>
    <t>CORREGIMIENTO MAPACHICO</t>
  </si>
  <si>
    <t>FONTIBON</t>
  </si>
  <si>
    <t>AL PARECER EL CONDUCTOR SE ENCUENTRA EN ESTADO DE EMBRIAGUEZ</t>
  </si>
  <si>
    <t>WZJ85C</t>
  </si>
  <si>
    <t>CLL 12 # 11-50</t>
  </si>
  <si>
    <t>AL PARECER EL CONDUCTOR DE LA MOTOCICLETA NO RESPETA LA PRELACION DEL PEATON</t>
  </si>
  <si>
    <t>HCZ322</t>
  </si>
  <si>
    <t>GJD68E</t>
  </si>
  <si>
    <t>SECTOR BOTANA</t>
  </si>
  <si>
    <t>3+300</t>
  </si>
  <si>
    <t>VIA ORIENTAL CATAMBUCO DAZA</t>
  </si>
  <si>
    <t>CAMION INVADE CARRIL DEL SENTIDO CONTRARIO-CAMIONETA</t>
  </si>
  <si>
    <t>TAXI</t>
  </si>
  <si>
    <t>SVP496</t>
  </si>
  <si>
    <t>CRA 6 # 16D-50</t>
  </si>
  <si>
    <t>FECHA QUE FALLECE</t>
  </si>
  <si>
    <t>HORA QUE FALLECE</t>
  </si>
  <si>
    <t>CEDULA</t>
  </si>
  <si>
    <t>COMUNA</t>
  </si>
  <si>
    <t>No IPAT</t>
  </si>
  <si>
    <t>VIERNES</t>
  </si>
  <si>
    <t>ENERO</t>
  </si>
  <si>
    <t>520016000487201780007</t>
  </si>
  <si>
    <t>GIF97E</t>
  </si>
  <si>
    <t>PEATON ATROPELLADO POR MOTOCICLETA</t>
  </si>
  <si>
    <t>CLL 9 No 16-12</t>
  </si>
  <si>
    <t>PANAMERICANA-NIZA</t>
  </si>
  <si>
    <t>COMUNA 2</t>
  </si>
  <si>
    <t>NO RESPETAR PRELACION DE LOS PEATONES</t>
  </si>
  <si>
    <t>TRAUMA CRANEOENCEFALICO</t>
  </si>
  <si>
    <t>JUEVES</t>
  </si>
  <si>
    <t>520016000487201780036</t>
  </si>
  <si>
    <t>DGH25D</t>
  </si>
  <si>
    <t>CRA 27 CLL 18</t>
  </si>
  <si>
    <t>COMUNA 1</t>
  </si>
  <si>
    <t>CONDUCTOR DE MOTOCICLETA NO RESPETA LA PRELACION DEL PEATON</t>
  </si>
  <si>
    <t>MIEMBRO INFERIOR DERECHO</t>
  </si>
  <si>
    <t>520016000487201780061</t>
  </si>
  <si>
    <t>DHJ80D</t>
  </si>
  <si>
    <t>CRA 4 # 19-115</t>
  </si>
  <si>
    <t>EL TEJAR</t>
  </si>
  <si>
    <t>COMUNA 4</t>
  </si>
  <si>
    <t>PEATON CRUZA SIN OBSERVAR</t>
  </si>
  <si>
    <t>MARTES</t>
  </si>
  <si>
    <t>520016000485201780013</t>
  </si>
  <si>
    <t>PEN341</t>
  </si>
  <si>
    <t>ACOMPAÑANTE DE VEHICULO</t>
  </si>
  <si>
    <t>UFF746</t>
  </si>
  <si>
    <t>VIA RUMICHACA- PASTO</t>
  </si>
  <si>
    <t>72+900 MTS</t>
  </si>
  <si>
    <t>CUBIJAN ALTO</t>
  </si>
  <si>
    <t>CATAMBUCO</t>
  </si>
  <si>
    <t>INVADIR CARRIL</t>
  </si>
  <si>
    <t>AUTOMOVIL INVADE CARRIL DEL SENTIDO CONTRARIO</t>
  </si>
  <si>
    <t>TRAUMATISMO EN VARIAS PARTES DEL CUERPO</t>
  </si>
  <si>
    <t>FEBRERO</t>
  </si>
  <si>
    <t>520016000487201780077</t>
  </si>
  <si>
    <t>SJZ99D</t>
  </si>
  <si>
    <t>CONDUCTOR DE MOTOCICLETA</t>
  </si>
  <si>
    <t>CLL 2 # 33-154</t>
  </si>
  <si>
    <t>PANAMERICANA-las acacias</t>
  </si>
  <si>
    <t>COMUNA 7</t>
  </si>
  <si>
    <t>EMBRIAGUEZ APARENTE</t>
  </si>
  <si>
    <t>APARENTE ESTADO DE EMBRAIGUEZ CONDUCTOR CHOCA CONTRA UN POSTE</t>
  </si>
  <si>
    <t>520016000487201780093</t>
  </si>
  <si>
    <t>PEATON ATROPELLADO POR VEHICULO</t>
  </si>
  <si>
    <t>CLL 31C CRA 39</t>
  </si>
  <si>
    <t>ARANDA</t>
  </si>
  <si>
    <t>COMUNA 10</t>
  </si>
  <si>
    <t>CRUZAR POR SITIOS DESTINADO AL TRANSITO VEHICULAR</t>
  </si>
  <si>
    <t>AL PARECER LA VICTIMA FUE ATROPELLADO POR UN VEHICULO TIPO TAXIDEL CUAL NO SE TIENE INFORMACION</t>
  </si>
  <si>
    <t>LUNES</t>
  </si>
  <si>
    <t>520016000487201780120</t>
  </si>
  <si>
    <t>SBN225</t>
  </si>
  <si>
    <t>CRA 40 A # 19A-44</t>
  </si>
  <si>
    <t>FRENTE VALLE DE ATRIZ</t>
  </si>
  <si>
    <t>COMUNA 9</t>
  </si>
  <si>
    <t>AL PARECER EL CONDUCTOR NO RESPETA LA PRELACION DEL PEATON QUE ATRAVIEZA LA CALZADA DE OCCIDENTE A ORIENTE</t>
  </si>
  <si>
    <t>SABADO</t>
  </si>
  <si>
    <t>520016000487201780136</t>
  </si>
  <si>
    <t>QNX27C</t>
  </si>
  <si>
    <t>SVQ478</t>
  </si>
  <si>
    <t>CALL 22 CRA 7 S. ORIENTE</t>
  </si>
  <si>
    <t>GUAMUEZ</t>
  </si>
  <si>
    <t>COMUNA 3</t>
  </si>
  <si>
    <t>CONDUCTOR DE MOTOCICLETA INVADIR CARRIL DEL SENTIDO CONTRARIO</t>
  </si>
  <si>
    <t>CONDUCTOR DE MOTOCICLETA INVADE CARRIL DEL SENTIDO CONTRARIO ALCOHOLEMIA POR ESTABLECER</t>
  </si>
  <si>
    <t>TRAUMA CERRADO DE TORAX</t>
  </si>
  <si>
    <t>INVESTIGACION</t>
  </si>
  <si>
    <t>OKQ-96D</t>
  </si>
  <si>
    <t>79+100 MTS</t>
  </si>
  <si>
    <t>SALIDA AL SUR</t>
  </si>
  <si>
    <t xml:space="preserve">EMBRIAGUEZ APARENTE- EXCESO DE VELOCIDAD </t>
  </si>
  <si>
    <t>520016000487201780159</t>
  </si>
  <si>
    <t>XAM80C</t>
  </si>
  <si>
    <t>CALLE 18 # 41A-19</t>
  </si>
  <si>
    <t>EL DORADO</t>
  </si>
  <si>
    <t>EMBRIAGUEZ O PSICOACTIVAS</t>
  </si>
  <si>
    <t>APARENTE ESTADO DE EMBRAIGUEZ DEL CONDUCTOR</t>
  </si>
  <si>
    <t>ACOMPAÑANTE DE MOTOCICLETA</t>
  </si>
  <si>
    <t>CYB918</t>
  </si>
  <si>
    <t>19+200 MTS</t>
  </si>
  <si>
    <t>VARIANTE DAZA</t>
  </si>
  <si>
    <t>EXCESO DE VELOCIDAD</t>
  </si>
  <si>
    <t>IMPERICIA EN EL MANEJO Y EXCESO DE VELOCIDAD</t>
  </si>
  <si>
    <t>MIERCOLES</t>
  </si>
  <si>
    <t>MARZO</t>
  </si>
  <si>
    <t>520016000487201780175</t>
  </si>
  <si>
    <t>CLL968</t>
  </si>
  <si>
    <t>IVQ57D</t>
  </si>
  <si>
    <t>CALLE 13A CRA 18</t>
  </si>
  <si>
    <t>LAS AMERICAS</t>
  </si>
  <si>
    <t>NO RESPETAR PRELACION</t>
  </si>
  <si>
    <t>CONDUCTOR DE AUTOMOVIL NO RESPETA PRELACION DEL MOTCICLISTA</t>
  </si>
  <si>
    <t>520016000487201780231</t>
  </si>
  <si>
    <t>VSC640</t>
  </si>
  <si>
    <t>CALLE 19b # 9 ESTE -04</t>
  </si>
  <si>
    <t>CANCHALA</t>
  </si>
  <si>
    <t>PEATON ENBRIAGUEZ</t>
  </si>
  <si>
    <t>PEATON EN APARENTE ESTADO DE EMBRIAGUEZ</t>
  </si>
  <si>
    <t>520016000487201780193</t>
  </si>
  <si>
    <t>ZDA410</t>
  </si>
  <si>
    <t>CALLE 12 # 2-92</t>
  </si>
  <si>
    <t>CHAPAL</t>
  </si>
  <si>
    <t>COMUNA 5</t>
  </si>
  <si>
    <t>NO RESPETAR PRELACION DEL PEATON</t>
  </si>
  <si>
    <t>DOMINGO</t>
  </si>
  <si>
    <t>520016000487201780206</t>
  </si>
  <si>
    <t>OMB46D</t>
  </si>
  <si>
    <t>CLL 12 No 8 A-101</t>
  </si>
  <si>
    <t>AL PARECER EL CONDUCTOR IBA EN EXCCESO DE VELOCIDAD Y CHOCA CONTRA EL SEPARADOR</t>
  </si>
  <si>
    <t>520016000487201780245</t>
  </si>
  <si>
    <t>SIZ08D</t>
  </si>
  <si>
    <t>CAMIONETA, CAMION</t>
  </si>
  <si>
    <t>PARTICULAR, PUBLICO</t>
  </si>
  <si>
    <t>AUN686, SMM126(CAMION)</t>
  </si>
  <si>
    <r>
      <t xml:space="preserve">CLL 12 </t>
    </r>
    <r>
      <rPr>
        <b/>
        <i/>
        <sz val="10"/>
        <rFont val="Calibri"/>
        <family val="2"/>
        <scheme val="minor"/>
      </rPr>
      <t>#</t>
    </r>
    <r>
      <rPr>
        <b/>
        <sz val="10"/>
        <rFont val="Calibri"/>
        <family val="2"/>
        <scheme val="minor"/>
      </rPr>
      <t>17-94</t>
    </r>
  </si>
  <si>
    <t>AV. BOYACA</t>
  </si>
  <si>
    <t>PARA MOTOCICLISTA NO REACCIONAR ANTE SITUACION DE PELIGRO</t>
  </si>
  <si>
    <t>ABRIL</t>
  </si>
  <si>
    <t>520016000487201780289</t>
  </si>
  <si>
    <t>OMW57D</t>
  </si>
  <si>
    <t>CRA 23 CLL 21</t>
  </si>
  <si>
    <t>MOTOCICLETA No 2 DESOBEDECER SEÑAL DE PARE</t>
  </si>
  <si>
    <t>CONDUCTOR DE MOTOCICLETA NO RESPETA SEÑAL DE PARE</t>
  </si>
  <si>
    <t>520016000487201780288</t>
  </si>
  <si>
    <t>XCO64D</t>
  </si>
  <si>
    <t xml:space="preserve">PARTE INTERNA </t>
  </si>
  <si>
    <t>POTRERILLO</t>
  </si>
  <si>
    <t xml:space="preserve">PEATON ATROPELLADO POR MOTOCICLISTA </t>
  </si>
  <si>
    <t>CONDUCTOR DE MOTO NO INFORMA A TRANSITO Y LLEVA AL LESIONADO AL HD</t>
  </si>
  <si>
    <t>520016000487201780294</t>
  </si>
  <si>
    <t>CDK112</t>
  </si>
  <si>
    <t>CLL 12 # 2-36</t>
  </si>
  <si>
    <t>NO ESTAR ACOMPAÑADO DE UN ADULTO MAYOR DE 16 AÑOS</t>
  </si>
  <si>
    <t>MIEMBRO SUPERIOR DERECO</t>
  </si>
  <si>
    <t>520016000487201780291</t>
  </si>
  <si>
    <t>SVR543</t>
  </si>
  <si>
    <t xml:space="preserve">MZ 30 </t>
  </si>
  <si>
    <t>CORAZON DE JESUS</t>
  </si>
  <si>
    <t>COMUNA 11</t>
  </si>
  <si>
    <t>CONDUCTOR ARRANCA SIN PERCATARSE DE LA PRESENCIA SEL SEÑOR QUE SE ENCUENTRA DEBAJO DEL CAMION</t>
  </si>
  <si>
    <t>AL PARECER LA VICTIMA SE QUEDA DEBAJO DEL CAMION</t>
  </si>
  <si>
    <t>34</t>
  </si>
  <si>
    <t>520016000487201780526</t>
  </si>
  <si>
    <t>VEY70C</t>
  </si>
  <si>
    <t>Cra 6 # 12B-16</t>
  </si>
  <si>
    <t>El PILAR</t>
  </si>
  <si>
    <t>AL PARECER PEATON FUE ATROPELLADO POR MOTOCICLETA</t>
  </si>
  <si>
    <t>520016000487201780304</t>
  </si>
  <si>
    <t>ONG876</t>
  </si>
  <si>
    <t>CLL 18 # 3E-30</t>
  </si>
  <si>
    <t>PEATON ATROPELLADO POR AUTOMOVIL</t>
  </si>
  <si>
    <t>EL ACCIDENTE SE PRSENTA AL PARECER CUANDO EL CONDUCTOR DA REVERSA ATROPELLANDO A LA VICTIMA</t>
  </si>
  <si>
    <t>MIEMBRO SUPERIOR IZQUIERDO</t>
  </si>
  <si>
    <t>520016000487201780334</t>
  </si>
  <si>
    <t xml:space="preserve">CHOQUE  </t>
  </si>
  <si>
    <t>BICICLETA</t>
  </si>
  <si>
    <t>CONDUCTOR DE BICICLETA</t>
  </si>
  <si>
    <t>DWV83D</t>
  </si>
  <si>
    <t>CALL 22 # 3-20</t>
  </si>
  <si>
    <t>VILLA ADRIANA</t>
  </si>
  <si>
    <t>CONDUCTOR DE LA BICICLETA HACE CAMBIO DE CARRIL SIN PRECAUSION</t>
  </si>
  <si>
    <t xml:space="preserve">AL PARECER EL CONDUCTOR DE LA BICICLETA HACER CAMBIO DE CARRIL SIN PRECAUSION </t>
  </si>
  <si>
    <t>CEBEZA</t>
  </si>
  <si>
    <t>520016000487201780347</t>
  </si>
  <si>
    <t>CRA 4 # 16-170</t>
  </si>
  <si>
    <t>CCP</t>
  </si>
  <si>
    <t>CONDUCTOR DE MOTOCICLETA ES ARROLLADO JUNTO A SU MOTO CON LAS LLANTAS POSTERIORES LADO DERECHO DEL CAMION</t>
  </si>
  <si>
    <t>33</t>
  </si>
  <si>
    <t>520016000487201780349</t>
  </si>
  <si>
    <t>GHY44E</t>
  </si>
  <si>
    <t>CLL 22 # 8-32</t>
  </si>
  <si>
    <t>CONDUCTOR DE MOTO PIERDE EL CONTROL</t>
  </si>
  <si>
    <t>AL PARECER LA VICTIMA PIERDE EL CONTROL DE SU MOTOCICLETA SALIENDOSE DE LA VIA E IMPACTANDO CON UN ARBOL DEL SEPARADOR</t>
  </si>
  <si>
    <t>1</t>
  </si>
  <si>
    <t>MAYO</t>
  </si>
  <si>
    <t>CRA 11 DIG 14-35</t>
  </si>
  <si>
    <t>EL ROSARIO</t>
  </si>
  <si>
    <t>CONDUCTOR DE MOTO SE RESBALA</t>
  </si>
  <si>
    <t>AL PARECER LA VICTIMA QUIEN CONDUCIA UNA MOTOCICLETA SE RESBALA Y CAE AL PISO</t>
  </si>
  <si>
    <t>JUNIO</t>
  </si>
  <si>
    <t>520016000487201780469</t>
  </si>
  <si>
    <t>IDI16B</t>
  </si>
  <si>
    <t>XBW61D</t>
  </si>
  <si>
    <t>CLL 21 CRA 30</t>
  </si>
  <si>
    <t>LAS CUADRAS</t>
  </si>
  <si>
    <t>CONDUCTOR DESOBEDECE SEÑALES DE TRANSITO</t>
  </si>
  <si>
    <t xml:space="preserve">AL PARECER EL CONDUCTOR DE MOTOCICLETA SE PASA EL SEMAFORO EN ROJO COLISIONANDO CON OTRA MOTO </t>
  </si>
  <si>
    <t>03</t>
  </si>
  <si>
    <t>QFE70</t>
  </si>
  <si>
    <t>SDP162</t>
  </si>
  <si>
    <t>CALLE 22 # 16E</t>
  </si>
  <si>
    <t>POPULAR</t>
  </si>
  <si>
    <t>CONDUCTOR DE MOTOCICLETA ADELANTE EN MEDIO DE DOS VEHICULOS</t>
  </si>
  <si>
    <t>01</t>
  </si>
  <si>
    <t>CALLE 12B CRA 11</t>
  </si>
  <si>
    <t>LAS LUNAS</t>
  </si>
  <si>
    <t>CONDUCTOR DE MOTO EN CONTRAVIA</t>
  </si>
  <si>
    <t>32</t>
  </si>
  <si>
    <t>DSV22E</t>
  </si>
  <si>
    <t>VEREDA VILLA VISTA PASTO SIBUNDOY</t>
  </si>
  <si>
    <t>21+660</t>
  </si>
  <si>
    <t>EL ENCANO</t>
  </si>
  <si>
    <t>CONDUCTOR DE MOTO CHOCA CON OBJETO FIJO</t>
  </si>
  <si>
    <t>POR INVESTIGAR</t>
  </si>
  <si>
    <t>JULIO</t>
  </si>
  <si>
    <t>NIG57C</t>
  </si>
  <si>
    <t>CLL 12 # 8A-29</t>
  </si>
  <si>
    <t>PEATON CRUZAR EN SITIOS NO PERMITIDOS</t>
  </si>
  <si>
    <t>EN EL LUGAR EXISTE SEÑAL VERTICAL SR20 QUE CORRESPONDE A CIRCULACION PROHIBIDA DE PEATONES</t>
  </si>
  <si>
    <t>15</t>
  </si>
  <si>
    <t>520016000487201780556</t>
  </si>
  <si>
    <t>GLU46C</t>
  </si>
  <si>
    <t>CRA 40A SUR MZ H Y E</t>
  </si>
  <si>
    <t>GUALCALOMA</t>
  </si>
  <si>
    <t>COMUNA 8</t>
  </si>
  <si>
    <t xml:space="preserve">PEATON SALE POR DELANTE DE LA MOTOCICLETA </t>
  </si>
  <si>
    <t>SALIR POR DELANTE DE UN VEHICULO SIN OBSERVAR PARA EL PEATON Y EL CONDUCTOR DE LA MOTO</t>
  </si>
  <si>
    <t>520016000487201780574</t>
  </si>
  <si>
    <t>SON844</t>
  </si>
  <si>
    <t>LOE83B</t>
  </si>
  <si>
    <t>KM 6+300</t>
  </si>
  <si>
    <t>FALLAS MECANICAS</t>
  </si>
  <si>
    <t>AL PARECER EL BUS IBA SIN FRENOS</t>
  </si>
  <si>
    <t>CONDUCTOR DE VEHICULO</t>
  </si>
  <si>
    <t>CRA 7E # 19-41</t>
  </si>
  <si>
    <t>SANTA FE</t>
  </si>
  <si>
    <t>CONDUCTOR DE PIAGGIO SE ESTRELLA CONTRA UNA VIVIENDA</t>
  </si>
  <si>
    <t>AGOSTO</t>
  </si>
  <si>
    <t>DHE98</t>
  </si>
  <si>
    <t>ICL84B</t>
  </si>
  <si>
    <t>MZ 6 CS 1</t>
  </si>
  <si>
    <t>TAMASAGRA</t>
  </si>
  <si>
    <t>COMUNA 6</t>
  </si>
  <si>
    <t xml:space="preserve">GIRO INDEBIDO SINPRECAUSION DE LA MOTOCICLETA </t>
  </si>
  <si>
    <t>EDH35</t>
  </si>
  <si>
    <t xml:space="preserve">CLL 2 CRA 26 </t>
  </si>
  <si>
    <t>AV PANAMERICANA CRESEMILLAS</t>
  </si>
  <si>
    <t>AL PARECER PEATON ES ATROPELLADO PORMOTOCICLETA</t>
  </si>
  <si>
    <t>XBT01D</t>
  </si>
  <si>
    <t>CLL 16B FRENTE AL SUPERMERCADO ANDINO</t>
  </si>
  <si>
    <t>PEATON ATROPELLADO</t>
  </si>
  <si>
    <t>CLL 10 CON 35</t>
  </si>
  <si>
    <t>LA AURORA</t>
  </si>
  <si>
    <t>SJE55D</t>
  </si>
  <si>
    <t>AUQ518</t>
  </si>
  <si>
    <t>2 PUERTA DEL PARQUE CHAPALITO CALLE 11A CR3 ESTE</t>
  </si>
  <si>
    <t>PARQUE CHAPALITO</t>
  </si>
  <si>
    <t>CHOQUE MOTOCICLETA CON AUTOMOVIL PARTICULAR</t>
  </si>
  <si>
    <t>CONDUCTOR DE MOTOCICLETA INVADE CARRIL DEL SENTIDO CONTRARIO</t>
  </si>
  <si>
    <t>3</t>
  </si>
  <si>
    <t>CR42 CLL18</t>
  </si>
  <si>
    <t>LA COLINA</t>
  </si>
  <si>
    <t>AL PARECER PEATON ES ATROPELLADO PORMOTOCICLETA QUE SE FUGA DEL LUGAR DE LOS HECHOS</t>
  </si>
  <si>
    <t>SEPTIEMBRE</t>
  </si>
  <si>
    <t>TRACTOMULA</t>
  </si>
  <si>
    <t>CRA 44B No 19-56</t>
  </si>
  <si>
    <t>CHAPULTEPEC</t>
  </si>
  <si>
    <t xml:space="preserve">VEHICULO PARTICULAR CHOCA CON TRACTOMULA </t>
  </si>
  <si>
    <t>ACOMPAÑANTE DE VEHICULO PARTICULAR LESIONADA AL MOMENTO DE  CHOCARSE CONTRA TRACTOMULA</t>
  </si>
  <si>
    <t>IMR16D</t>
  </si>
  <si>
    <t>RGK262</t>
  </si>
  <si>
    <t>CRA19 CLL 18</t>
  </si>
  <si>
    <t xml:space="preserve">CONDUCTOR DE MOTOCICLETA HACE GIRO INDEBIDO SIN PRECAUSION </t>
  </si>
  <si>
    <t>CRA 19 CLL 18</t>
  </si>
  <si>
    <t>SUPERMERCADO ANDINO</t>
  </si>
  <si>
    <t>PEATON ATROPELLADA POR AUTOMOVIL ESTA POR ESTABLECER</t>
  </si>
  <si>
    <t xml:space="preserve">BUS </t>
  </si>
  <si>
    <t>SVQ473</t>
  </si>
  <si>
    <t>PASAJERO DE BUS</t>
  </si>
  <si>
    <t>OCTUBRE</t>
  </si>
  <si>
    <t>AYN80E</t>
  </si>
  <si>
    <t>TMZ344</t>
  </si>
  <si>
    <t>CLL 2 # 22-19</t>
  </si>
  <si>
    <t>BACHUE</t>
  </si>
  <si>
    <t>CONDUCTOR DE MOTOCICLETA AL PARECER CAE EN UN HUECO Y SE CHOCA CONTRA CAMION</t>
  </si>
  <si>
    <t>CLL 20 CRA 33A</t>
  </si>
  <si>
    <t>CONDUCTOR DE AUTOMOVIL HACE UN CRUZE REPENTINO</t>
  </si>
  <si>
    <t xml:space="preserve">KM 5+900 MTS </t>
  </si>
  <si>
    <t>DOLORES</t>
  </si>
  <si>
    <t>CONDUCTOR DE MOTOCICLETA CHOCA CONTRACAMIONETA</t>
  </si>
  <si>
    <t>WEL015</t>
  </si>
  <si>
    <t>DIAGONAL AL ÉXITO</t>
  </si>
  <si>
    <t>CAMION NO ESTA PENDIENTE NI DE LAS ACCIONES DEL PEATON</t>
  </si>
  <si>
    <t>NOVIEMBRE</t>
  </si>
  <si>
    <t xml:space="preserve"> -</t>
  </si>
  <si>
    <t>SDO526</t>
  </si>
  <si>
    <t>PEATON ATROPELLADO POR BUS</t>
  </si>
  <si>
    <t>CALLE 22 # 2-05</t>
  </si>
  <si>
    <t>ANTIGUA BAVARIA</t>
  </si>
  <si>
    <t>BUS ATROPELLA A CIUDADANO EL CUAL NO SE ENCUENTRA IDENTIFICCADO</t>
  </si>
  <si>
    <t>MBV968</t>
  </si>
  <si>
    <t>GJE60E</t>
  </si>
  <si>
    <t>EL CONDUCTOR DEL AUTOMOVIL HACE UN CRUZE REPENTINO</t>
  </si>
  <si>
    <t>SLE387</t>
  </si>
  <si>
    <t>CLL 16 CRA 36</t>
  </si>
  <si>
    <t>AV PANAMERICANA</t>
  </si>
  <si>
    <t>SJP352</t>
  </si>
  <si>
    <t>CLL15 #24-12</t>
  </si>
  <si>
    <t>PEATON APARENTE ESTADO DE EMBRIAGUEZ</t>
  </si>
  <si>
    <t>CRA 41A No 19A-87</t>
  </si>
  <si>
    <t>SE REVIENTA LLANTA DELANTERA DE MOTOCICLETA Y ACOMPAÑANTE SALE Y SE GOLPEA CON SARDINEL</t>
  </si>
  <si>
    <t>SVQ749</t>
  </si>
  <si>
    <t>PEATON ATROPELLADO POR CAMIONETA</t>
  </si>
  <si>
    <t xml:space="preserve">KM 7+ 600 MTS </t>
  </si>
  <si>
    <t>SECTOR SAN FERNANDO VIA PASTO SIBUNDOY</t>
  </si>
  <si>
    <t>SAN FERNANDO</t>
  </si>
  <si>
    <t>CONDUCTOR EN ESTADO DE EMBRIAGUEZ</t>
  </si>
  <si>
    <t>NFV51E</t>
  </si>
  <si>
    <t xml:space="preserve"> CALLE 18 CRA 52</t>
  </si>
  <si>
    <t>SECTOR PASTO LINDO</t>
  </si>
  <si>
    <t>MOTOCICLETA ATROPELLA A PEATON</t>
  </si>
  <si>
    <t>KM+200 MTS</t>
  </si>
  <si>
    <t>SECTOR BUESAQUILLO CATAMBUCO</t>
  </si>
  <si>
    <t>BUESAQUILLO</t>
  </si>
  <si>
    <t xml:space="preserve">EXCESO DE VELICIDAD DEL BUS COLISIONA CON MOTOCICLETA </t>
  </si>
  <si>
    <t>OME37D</t>
  </si>
  <si>
    <t>WMR567</t>
  </si>
  <si>
    <t>RIO BOBO</t>
  </si>
  <si>
    <t>SANTA BARBARA</t>
  </si>
  <si>
    <t>DICIEMBRE</t>
  </si>
  <si>
    <t>KDO219</t>
  </si>
  <si>
    <t>AUV499</t>
  </si>
  <si>
    <t xml:space="preserve">CR32 CALLE 12A </t>
  </si>
  <si>
    <t>EL AUTOMOVIL NO REALIZA EL PARE</t>
  </si>
  <si>
    <t>BAF22E</t>
  </si>
  <si>
    <t>TRACTOCAMION</t>
  </si>
  <si>
    <t>UQP851</t>
  </si>
  <si>
    <t>CR40A #18B41</t>
  </si>
  <si>
    <t>AL PARECER TRACTOCAMION ESTacionado sobre el carril derecho de la avenida y el motociclista impacta en la parte posterior</t>
  </si>
  <si>
    <t>KFM425</t>
  </si>
  <si>
    <t>LKV67A</t>
  </si>
  <si>
    <t>CALLE 20 CR7</t>
  </si>
  <si>
    <t>VILLAFLOR</t>
  </si>
  <si>
    <t>CAMIONETA DESOBEDECE SEÑALES DE PARE Y COLICIONA CON MOTOCICLETA</t>
  </si>
  <si>
    <t>JZX436</t>
  </si>
  <si>
    <t>CORREGIMIENTO JONGOVITO</t>
  </si>
  <si>
    <t>ATROPELLO POR MOTOCICLETA</t>
  </si>
  <si>
    <t>HEL270</t>
  </si>
  <si>
    <t>GJJ54E</t>
  </si>
  <si>
    <t>CALLE 12 CR11</t>
  </si>
  <si>
    <t>CENTRO INTERCAMBIADOR AGUSTIN Agualongo</t>
  </si>
  <si>
    <t xml:space="preserve">CONDUCTOR TRANSITA EN CONTRAVIA EN ESTADO DE EMBRIAGUEZ </t>
  </si>
  <si>
    <t>YKG35A</t>
  </si>
  <si>
    <t>SERVICIO PUBLICO</t>
  </si>
  <si>
    <t>SZX-341</t>
  </si>
  <si>
    <t>VARIANTE ORIENTAL CATAMBUCO</t>
  </si>
  <si>
    <t>KM 10+100</t>
  </si>
  <si>
    <t>ADELANTAR INVADIENDO CARRIL DEL SENTIDO CONTARIO</t>
  </si>
  <si>
    <t>1085282935</t>
  </si>
  <si>
    <t>CALLE 12 No.2-10</t>
  </si>
  <si>
    <t>EMBRIAGUEZ ADELANTAR INVADIENDO CARRIL DEL SENTIDO CONTARIO</t>
  </si>
  <si>
    <t>NOMBRES Y APELLIDOS</t>
  </si>
  <si>
    <t>TIPO DE VEHICULO IMPLICADO2</t>
  </si>
  <si>
    <t>SERVICIO IMPLICADO3</t>
  </si>
  <si>
    <t>PLACA IMPLICADO4</t>
  </si>
  <si>
    <t>DIRECCION</t>
  </si>
  <si>
    <t>DESCRPCION DEL HECHO</t>
  </si>
  <si>
    <t>07/02/2018</t>
  </si>
  <si>
    <t>11:56</t>
  </si>
  <si>
    <t>12:40</t>
  </si>
  <si>
    <t>F</t>
  </si>
  <si>
    <t>MARIA DEL CARMEN GUERRERO MAYA</t>
  </si>
  <si>
    <t>520016000487201880057</t>
  </si>
  <si>
    <t>KET66C</t>
  </si>
  <si>
    <t>CRA 14 No 17-63</t>
  </si>
  <si>
    <t>CONDUCTOR DE LA MOTO NO ESTAR PENDIENTE DE LOS DEMAS USUARIOS</t>
  </si>
  <si>
    <t>FALLECIO EN EL LUGAR DE LOS HECHOS</t>
  </si>
  <si>
    <t>TRONCO</t>
  </si>
  <si>
    <t>M</t>
  </si>
  <si>
    <t>EDMUNDO FIDENCIO TELLO LOPEZ</t>
  </si>
  <si>
    <t>SZQ490</t>
  </si>
  <si>
    <t>SDN371</t>
  </si>
  <si>
    <t>KM 12+650</t>
  </si>
  <si>
    <t>304-138</t>
  </si>
  <si>
    <t>VERONICA DANIELA MALES MORA</t>
  </si>
  <si>
    <t>TARJETA DE IDENTIDAD</t>
  </si>
  <si>
    <t>PASAJERO DE TAXI</t>
  </si>
  <si>
    <t>CARLOS AUGUSTO NUPAN</t>
  </si>
  <si>
    <t>520016000487201880094</t>
  </si>
  <si>
    <t>SHY96D</t>
  </si>
  <si>
    <t>CLL 20 No 35-50</t>
  </si>
  <si>
    <t>PEATON DE LA TERCERA EDAD CRUZA SIN OBSERVAR</t>
  </si>
  <si>
    <t>LUIS ALEXANDER CUASPUD</t>
  </si>
  <si>
    <t>CLL 21 C CRA 1</t>
  </si>
  <si>
    <t>RICARDO EDWIN PINZA DIAZ</t>
  </si>
  <si>
    <t>520016116211201880242</t>
  </si>
  <si>
    <t>SIN ESTABLECER</t>
  </si>
  <si>
    <t>KM 06+500</t>
  </si>
  <si>
    <t>VIA PASTO SIBUNDOY SECTOR DOLORES</t>
  </si>
  <si>
    <t>GIOVANNY IBARRA MONCAYO</t>
  </si>
  <si>
    <t>520016000487201880120</t>
  </si>
  <si>
    <t>BKD55E</t>
  </si>
  <si>
    <t>PIY87A</t>
  </si>
  <si>
    <t>CLL 23 # 1-08</t>
  </si>
  <si>
    <t>LA CAROLINA</t>
  </si>
  <si>
    <t>VEHICULO UNO MOTOCICLETA INVADE EL CARRIL DEL SENTIDO CONTRARIO</t>
  </si>
  <si>
    <t>GLADIS OMAIRA ORTEGA</t>
  </si>
  <si>
    <t>PRM41E</t>
  </si>
  <si>
    <t>SIZ39D</t>
  </si>
  <si>
    <t>CLL 22 # 20B-76</t>
  </si>
  <si>
    <t>AVENIDA SANTANDER</t>
  </si>
  <si>
    <t>MOTOCICLETA NO 2 NO MANTIENE DISTANCIA DE SEGURIDAD</t>
  </si>
  <si>
    <t>REIMUNDO MUÑOZ BENAVIDES</t>
  </si>
  <si>
    <t>520016116211201880484</t>
  </si>
  <si>
    <t>CAIDA</t>
  </si>
  <si>
    <t>KM 83+400</t>
  </si>
  <si>
    <t>CORREGIMIENTO GENOY</t>
  </si>
  <si>
    <t>CAIDA CONDUCTOR DE BICICLETA</t>
  </si>
  <si>
    <t>AZJ34E</t>
  </si>
  <si>
    <t>SRP114</t>
  </si>
  <si>
    <t>BETANIA SANTA MATILDE</t>
  </si>
  <si>
    <t>2018</t>
  </si>
  <si>
    <t>2</t>
  </si>
  <si>
    <t>157</t>
  </si>
  <si>
    <t>PARA TRACTOCAMION 304 SUPERFICIE HUMEDA Y 138 FALTA DE PRECAUSIO0N POR NIEBLA</t>
  </si>
  <si>
    <t>9</t>
  </si>
  <si>
    <t>409</t>
  </si>
  <si>
    <t>39</t>
  </si>
  <si>
    <t>52</t>
  </si>
  <si>
    <t>121</t>
  </si>
  <si>
    <t>125</t>
  </si>
  <si>
    <t>WILSON FABIAN TARAPUEZ MUÑOZ</t>
  </si>
  <si>
    <t>CLL 12 No 2-92</t>
  </si>
  <si>
    <t>5</t>
  </si>
  <si>
    <t>137</t>
  </si>
  <si>
    <t>VEHICULO TIPO CAMION NO COLOCA SEÑAL DE PARQUEO Y MOTOCICLETA IMPACTA CON LA CARROCERIA</t>
  </si>
  <si>
    <t>MANUEL ANTONIO VALLEJO DAVILA</t>
  </si>
  <si>
    <t>MICROBUS</t>
  </si>
  <si>
    <t>TFO823</t>
  </si>
  <si>
    <t>DIAGONAL 16 # 12A69</t>
  </si>
  <si>
    <t>4</t>
  </si>
  <si>
    <t xml:space="preserve">ESTACIONA VEHICULO TIPO BUSETA SIN TOMAR LAS DEBIDAS PRECAUSIONES </t>
  </si>
  <si>
    <t>ISAURA DEL CARMEN PAZ</t>
  </si>
  <si>
    <t>EJP049</t>
  </si>
  <si>
    <t>KM 12+300</t>
  </si>
  <si>
    <t>DORIS VIVIAN ASCUNTAR GUERRERO</t>
  </si>
  <si>
    <t>VMJ854</t>
  </si>
  <si>
    <t>CALLE 2 # 33-154</t>
  </si>
  <si>
    <t>VEHICULO TIPO MOTOCICLETA NO MANTIENE DISTANCIA DEL CAMION</t>
  </si>
  <si>
    <t>ALVARO ALBERTO RODRIGUEZ</t>
  </si>
  <si>
    <t>BUSETA</t>
  </si>
  <si>
    <t>SDO387</t>
  </si>
  <si>
    <t xml:space="preserve">CLL 22 CASA 154 </t>
  </si>
  <si>
    <t>VIA ROSAL ORIENTE</t>
  </si>
  <si>
    <t>POR ESTABLECER NO SE SABE EL TRAYECTO DEL PEATON</t>
  </si>
  <si>
    <t>GLORIETA AVENIDA COLOMBIA</t>
  </si>
  <si>
    <t>ROBINSON HURTADO MAFLA</t>
  </si>
  <si>
    <t>JAIME NUPAN NUPAN</t>
  </si>
  <si>
    <t>ILU36D</t>
  </si>
  <si>
    <t>CLL 14 # 17-65</t>
  </si>
  <si>
    <t>JULIAN BUCHELY</t>
  </si>
  <si>
    <t>VEHICULO TIPO AUTOMOVIL GIRA BRUSCAMENTE SIN INDICACION</t>
  </si>
  <si>
    <t>2017</t>
  </si>
  <si>
    <t>Total</t>
  </si>
  <si>
    <t>Dia</t>
  </si>
  <si>
    <t>7</t>
  </si>
  <si>
    <t>112</t>
  </si>
  <si>
    <t>30713644</t>
  </si>
  <si>
    <t>49</t>
  </si>
  <si>
    <t>PASTO MOJARRAS SECTOR DAZZA</t>
  </si>
  <si>
    <t>17</t>
  </si>
  <si>
    <t>1798260</t>
  </si>
  <si>
    <t>81</t>
  </si>
  <si>
    <t>1113648779</t>
  </si>
  <si>
    <t>520016000487201880099</t>
  </si>
  <si>
    <t>69</t>
  </si>
  <si>
    <t>98399096</t>
  </si>
  <si>
    <t>94412019</t>
  </si>
  <si>
    <t>1131084007</t>
  </si>
  <si>
    <t>38</t>
  </si>
  <si>
    <t xml:space="preserve">TRAUMA LUMBAR </t>
  </si>
  <si>
    <t>12988812</t>
  </si>
  <si>
    <t>54</t>
  </si>
  <si>
    <t>1086225754</t>
  </si>
  <si>
    <t>18</t>
  </si>
  <si>
    <t>12986314</t>
  </si>
  <si>
    <t>53</t>
  </si>
  <si>
    <t>27078687</t>
  </si>
  <si>
    <t>71</t>
  </si>
  <si>
    <t>JOSE SEGUNDO PUTACUAR</t>
  </si>
  <si>
    <t>520016000487201880323</t>
  </si>
  <si>
    <t>WJE94</t>
  </si>
  <si>
    <t>CLL 22 CRA 19</t>
  </si>
  <si>
    <t>CGN995</t>
  </si>
  <si>
    <t>XDW61D</t>
  </si>
  <si>
    <t>MZ 19 CS 12</t>
  </si>
  <si>
    <t>VEHICULO TIPO AUTOMOVIL DESOBEDECE SEÑALES DE TRANSITO Y ESTADO DE EMBRIAGUEZ</t>
  </si>
  <si>
    <t>ALVARO PANTOJA MARTINEZ</t>
  </si>
  <si>
    <t>27085390</t>
  </si>
  <si>
    <t>60</t>
  </si>
  <si>
    <t>JZG74E</t>
  </si>
  <si>
    <t>STT725</t>
  </si>
  <si>
    <t>CLL 16 CRA 36E</t>
  </si>
  <si>
    <t>ADONIAS POTOSI</t>
  </si>
  <si>
    <t>12957825</t>
  </si>
  <si>
    <t>67</t>
  </si>
  <si>
    <t>SLF433</t>
  </si>
  <si>
    <t>CLL 9A CRA 16</t>
  </si>
  <si>
    <t>6</t>
  </si>
  <si>
    <t>AL PARECER EL CONDUCTOR NO RESPETA PRELACION DEL PEATON</t>
  </si>
  <si>
    <t>JORGE ARMANDO PAZ</t>
  </si>
  <si>
    <t>1085301209</t>
  </si>
  <si>
    <t>MJA89E</t>
  </si>
  <si>
    <t>KM 29+140</t>
  </si>
  <si>
    <t>CORREGIMIENTO DEL ENCANO</t>
  </si>
  <si>
    <t>INVASION DEL CARRIL Y HUYE DEL LUGAR DE LOS HECHOS</t>
  </si>
  <si>
    <t>JULIO FRANCISCO OVANDO URBANO</t>
  </si>
  <si>
    <t>1085317663</t>
  </si>
  <si>
    <t>GIE75E</t>
  </si>
  <si>
    <t>KM 80+00 MTS</t>
  </si>
  <si>
    <t>VEREEDA CHAVEZ CORREGIMIENTO CATAMBUCO</t>
  </si>
  <si>
    <t>PERDIDA DEL VEHICULO TIPO MOTOCICLETA CONDUCTOR SUFRE MICROSUEÑO</t>
  </si>
  <si>
    <t>Enero</t>
  </si>
  <si>
    <t>Febrero</t>
  </si>
  <si>
    <t>Marzo</t>
  </si>
  <si>
    <t>Abril</t>
  </si>
  <si>
    <t>Mayo</t>
  </si>
  <si>
    <t>Junio</t>
  </si>
  <si>
    <t>Julio</t>
  </si>
  <si>
    <t>Género</t>
  </si>
  <si>
    <t>Mes</t>
  </si>
  <si>
    <t>Clase de Accidente</t>
  </si>
  <si>
    <t>Atropello</t>
  </si>
  <si>
    <t>Caida</t>
  </si>
  <si>
    <t>Choque</t>
  </si>
  <si>
    <t>Volcamiento</t>
  </si>
  <si>
    <t>Perdida de Control</t>
  </si>
  <si>
    <t>Vehículo se sale de la vía</t>
  </si>
  <si>
    <t>Sin establecer</t>
  </si>
  <si>
    <t>JAIRO ANDRES MORA VILLOTA</t>
  </si>
  <si>
    <t>JUAN GUILLERMO ROMO DELGADO</t>
  </si>
  <si>
    <t>VIVIANA CAROLINA REVELO PRIETO</t>
  </si>
  <si>
    <t>JAIME HUMBERTO JOJOA MARIN</t>
  </si>
  <si>
    <t>NIVIA ARGENY PINZA INSANDARA</t>
  </si>
  <si>
    <t>JHON CARLOS GOMAJOA GUACAN</t>
  </si>
  <si>
    <t>ROSAURA MELENDEZ DE BOTINA</t>
  </si>
  <si>
    <t>CARMEN AMELIA GALINDEZ DE GUSTIN</t>
  </si>
  <si>
    <t>IVAN ALEXANDER RIOBAMBA RIOBAMBA</t>
  </si>
  <si>
    <t>MARIA LUZMILA CHAVEZ RAMIREZ</t>
  </si>
  <si>
    <t>JUAN MANUEL CARDENAS JURADO</t>
  </si>
  <si>
    <t>DANIEL ALEXANDER CASTRO RIASCOS</t>
  </si>
  <si>
    <t>CARLOS EFRAIN IBARRA ZURA</t>
  </si>
  <si>
    <t>DAYRA KATHERINE PASTAS RUALES</t>
  </si>
  <si>
    <t>LUIS OVER BURGOS CAICEDO</t>
  </si>
  <si>
    <t>IRMA LEONOR MEJIA BENAVIDES</t>
  </si>
  <si>
    <t>ALEXANDER ACHICANOY ACHICANOY</t>
  </si>
  <si>
    <t>JONNATHAN DARIO BOTINA GAMAUCA</t>
  </si>
  <si>
    <t>FLOR ALBA NARVAEZ URBANO</t>
  </si>
  <si>
    <t>EDGAR ANDRES PIZARRO NARVAEZ</t>
  </si>
  <si>
    <t>CRISTIAN ANTONIO PIANDA JOJOA</t>
  </si>
  <si>
    <t>NANCY DEL SOCORRO BOTINA POTOSI</t>
  </si>
  <si>
    <t>HUGO MARCELO ANGULO LANDAZURI</t>
  </si>
  <si>
    <t>JOSE HENRY GERARDO GUACHAVEZ CORDOBA</t>
  </si>
  <si>
    <t>FAUSTINO OLIVO LOPEZ PEJENDINO</t>
  </si>
  <si>
    <t>LUIS CARLOS LUNA JOJOA</t>
  </si>
  <si>
    <t>EIDER LIBAROD ERAZO TREJO</t>
  </si>
  <si>
    <t>PAOLA ANDREA VASQUEZ MONTILLA</t>
  </si>
  <si>
    <t>AUDELO TOBAR</t>
  </si>
  <si>
    <t>GLADYS DEL SOCORRO CERVELEDO LOPEZ</t>
  </si>
  <si>
    <t>CESAR MAURICIO VILLOTA YAQUENO</t>
  </si>
  <si>
    <t>EDUARDO PERAFAN PIRAPUCU</t>
  </si>
  <si>
    <t>ADRIANA ROCIO ORDONEZ MOSQUERA</t>
  </si>
  <si>
    <t>JOSE ALQUIMEDES NUPAN MIRAMA</t>
  </si>
  <si>
    <t>DIEGO ANDRES SUTA ROBAYO</t>
  </si>
  <si>
    <t>TERESA DEL ROSARIO CHAHUEZA</t>
  </si>
  <si>
    <t>CARLOS ALBERTO DIAZ PATIÑO</t>
  </si>
  <si>
    <t>PABLO SILAS  QUIROZ ALVAREZ</t>
  </si>
  <si>
    <t>MAYRA ALEJANDRA MOYA  NARVAEZ</t>
  </si>
  <si>
    <t>PROSPERO GILBERTO RAMOS</t>
  </si>
  <si>
    <t>PATROCINIO  PINZA NASPIRAN</t>
  </si>
  <si>
    <t>CRISTIAN CAMILO LOZANO CAÑAR</t>
  </si>
  <si>
    <t>ALVARO ARMANDO JOJOA JOJOA</t>
  </si>
  <si>
    <t>RUBEN DARIO PAZ BURBANO</t>
  </si>
  <si>
    <t>IMELDA BOTINA</t>
  </si>
  <si>
    <t>LUZ ANGELICA  SOLARTE</t>
  </si>
  <si>
    <t>ANA XIMENA CORAL QUINTERO</t>
  </si>
  <si>
    <t>ALEXANDER  VILLOTA CORDOBA</t>
  </si>
  <si>
    <t>CARMEN AMALIA PATIÑO</t>
  </si>
  <si>
    <t>SEGUNDO RICHARD JURADO</t>
  </si>
  <si>
    <t>ROBERTO CARLOS PIANDA</t>
  </si>
  <si>
    <t xml:space="preserve">MARIA ESPERANZA CULCHA </t>
  </si>
  <si>
    <t>MARIA DOLORES RIASCOS</t>
  </si>
  <si>
    <t>MAURO VICTORIANO ENRIQUEZ DIAZ</t>
  </si>
  <si>
    <t>JOSE MANUEL ERASO MONTILLA</t>
  </si>
  <si>
    <t>MARIA GOMEZ YAURIPOMA</t>
  </si>
  <si>
    <t>N/R N/R</t>
  </si>
  <si>
    <t>CARLOS ALBERTO JATIVA</t>
  </si>
  <si>
    <t>LUIS ALFONSO PAZ</t>
  </si>
  <si>
    <t>JOSE RAFAEL ESTRADA ERASO</t>
  </si>
  <si>
    <t>ROBERTO ANTONIO GUERRERO CHAVEZ</t>
  </si>
  <si>
    <t>MYRIAM DEL CARMEN  GONZALES ZUÑIGA</t>
  </si>
  <si>
    <t>EDWIN ANDRES  GOYES</t>
  </si>
  <si>
    <t>ANGEL MARIA ZAMORA RODRIGUEZ</t>
  </si>
  <si>
    <t>DANIEL OVILIO GUERRERO</t>
  </si>
  <si>
    <t>ALBERTO MORAN GUERRERO</t>
  </si>
  <si>
    <t>DIMAX ALEXANDER ARTURO LASSO</t>
  </si>
  <si>
    <t>JUAN CARLOS BUCHELI</t>
  </si>
  <si>
    <t>MERCEDES JOHANA LOPEZ</t>
  </si>
  <si>
    <t>MARIA JOSE NARVAEZ GUZMAN</t>
  </si>
  <si>
    <t>OSCAR GIOVANY  MERA VICTORIA</t>
  </si>
  <si>
    <t>CHRISTIAN ALEXANDER LOPEZ DEJOY</t>
  </si>
  <si>
    <t>NICEFORO  BECERRA JOSA</t>
  </si>
  <si>
    <t>JHON JAIRO  PUERRES PINCHAO</t>
  </si>
  <si>
    <t>DANIEL ESTEBAN MELO BUCHELI</t>
  </si>
  <si>
    <t>FANNY RUTH BENAVIDES ONOFRE</t>
  </si>
  <si>
    <t>SEGUNDO RAFAEL ORDOÑEZ DEJOY</t>
  </si>
  <si>
    <t>HERMOGENES NARVAEZ MAVINSOY</t>
  </si>
  <si>
    <t>WILMAN ARLEY ASTUDILLO ERASO</t>
  </si>
  <si>
    <t>MARIA HELENA BURBANO VALLEJO</t>
  </si>
  <si>
    <t xml:space="preserve"> JESUS ROBERTO ERASO CIFUENTES</t>
  </si>
  <si>
    <t>SEGUNDO MIGUEL CHAVEZ</t>
  </si>
  <si>
    <t>DAYAN ALEXANDER  ENRIQUEZ ROJAS</t>
  </si>
  <si>
    <t>EDWIN BENAVIDES CUASPA</t>
  </si>
  <si>
    <t>JOSE CELESTINO PUPIALES GOMEZ</t>
  </si>
  <si>
    <t>EDISSON GERMAN PAZ OBANDO</t>
  </si>
  <si>
    <t>CARLOS HUMBERTO RUIZ</t>
  </si>
  <si>
    <t>CAMILO ANDRES RODRIGUEZ RIVAS</t>
  </si>
  <si>
    <t>LEIDY JOHANA BENAVIDES CORTES</t>
  </si>
  <si>
    <t>YONATAN  SAMBONI BUITRON</t>
  </si>
  <si>
    <t>FLAVIO HERNANDO BENAVIDES ORTEGA</t>
  </si>
  <si>
    <t>DANIELA ALEXANDRA MADROÑERO PAZ</t>
  </si>
  <si>
    <t>SEGUNDO LUIS INSUASTY MESIAS</t>
  </si>
  <si>
    <t>JUAN PABLO NARVAEZ</t>
  </si>
  <si>
    <t>JESUS IGNACIO GUALGUA RODRIGUEZ</t>
  </si>
  <si>
    <t>LISETH ESTEFANIA DELGADO ORDOÑEZ</t>
  </si>
  <si>
    <t>SEGUNDO CUELTAN MENESES</t>
  </si>
  <si>
    <t>SEGUNDO RUPERTO BASTIDAS</t>
  </si>
  <si>
    <t>ALVARO JOSE MARIA GUZMAN AREVALO</t>
  </si>
  <si>
    <t>DEIVID DUVAN  MATABANCHOY PINTA</t>
  </si>
  <si>
    <t>LUIS FERNANDO YAQUENO CHAPAL</t>
  </si>
  <si>
    <t>LORENA ANDRADE OJEDA</t>
  </si>
  <si>
    <t>YURLADI  ROJAS  ALVARADO</t>
  </si>
  <si>
    <t>CESAR AUGUSTO ERAZO PACHAJOA</t>
  </si>
  <si>
    <t>RICHARD FELIPE LASSO</t>
  </si>
  <si>
    <t>ANGELICA CAICEDO</t>
  </si>
  <si>
    <t>EDGAR ENRIQUE JACOME MARTINEZ</t>
  </si>
  <si>
    <t>VICTOR MANUEL  PADILLA</t>
  </si>
  <si>
    <t>BRAYAN estiven CUASTUMAL</t>
  </si>
  <si>
    <t>CRISTIAN JAIRO  MARTINEZ PAZ</t>
  </si>
  <si>
    <t>SEGUNDO JUAN BAUTISTA ACHICAIZA</t>
  </si>
  <si>
    <t>FERNANDO DANIEL RISUEÑO</t>
  </si>
  <si>
    <t>EDWIN GIOVANY SALAS</t>
  </si>
  <si>
    <t>ALVARO ALEXANDER CASTRO VERA</t>
  </si>
  <si>
    <t>ARVEY CHATES POPAYAN</t>
  </si>
  <si>
    <t>JOHANA ELIZABETH  DELGADO BENAVIDES</t>
  </si>
  <si>
    <t>NELIA MELCY TIMARAN</t>
  </si>
  <si>
    <t>HERNAN RICAURTE</t>
  </si>
  <si>
    <t>CARLOS ROBERTO ERAZO ERAZO</t>
  </si>
  <si>
    <t>JEFERSON DUVAN MIRAMAG</t>
  </si>
  <si>
    <t>JACOBO ARTEAGA BRAVO</t>
  </si>
  <si>
    <t>CARLOS ANDRES VALLEJOSE</t>
  </si>
  <si>
    <t>CRISTIAN CAMILO DE LA CRUZ</t>
  </si>
  <si>
    <t>MARGARITA GAVIRIA</t>
  </si>
  <si>
    <t>ERLY JAVIER ROSERO</t>
  </si>
  <si>
    <t>JOHAN SEBASTIAN TIMARAN LASSO</t>
  </si>
  <si>
    <t>ERICK  CASANOVA MENESES</t>
  </si>
  <si>
    <t>TIPO DE  DOCUMENTO</t>
  </si>
  <si>
    <t>NUMERO DE IDENTIFICACIÓN</t>
  </si>
  <si>
    <t xml:space="preserve"> CLASE ACCIDENTE</t>
  </si>
  <si>
    <t>YUNIOR EDUARDO ERASO NARVAEZ</t>
  </si>
  <si>
    <t>1085259307</t>
  </si>
  <si>
    <t>AZE95E</t>
  </si>
  <si>
    <t xml:space="preserve">VIA ORIENTAL CATAMBUCO DAZA KM 08+300 </t>
  </si>
  <si>
    <t>MOCONDINO</t>
  </si>
  <si>
    <t>EXCESO DE VELOCIDAD CONDUCTOR DE LA MOTOCICLETA</t>
  </si>
  <si>
    <t>EDGAR ALBEIRO GELPUD</t>
  </si>
  <si>
    <t>SIGIN MEPAS</t>
  </si>
  <si>
    <t>JESUS ANTONIO GALVIS CADENA</t>
  </si>
  <si>
    <t>PIERDE EL CONTROL DE LA BICICLETA</t>
  </si>
  <si>
    <t>Tipo Victima</t>
  </si>
  <si>
    <t>[</t>
  </si>
  <si>
    <t>]</t>
  </si>
  <si>
    <t>Total general</t>
  </si>
  <si>
    <t>ACOMPAÑANTE VEHICULO</t>
  </si>
  <si>
    <t xml:space="preserve">PASAJERO DE BUS </t>
  </si>
  <si>
    <t>TOTAL</t>
  </si>
  <si>
    <t>Etiquetas de fila</t>
  </si>
  <si>
    <t>PEATÓN ATROPELLADO POR VEHICULO</t>
  </si>
  <si>
    <t>Agosto</t>
  </si>
  <si>
    <t>Septiembre</t>
  </si>
  <si>
    <t>Octubre</t>
  </si>
  <si>
    <t>Noviembre</t>
  </si>
  <si>
    <t>Diciembre</t>
  </si>
  <si>
    <t>% DE REDUCCIÓN</t>
  </si>
  <si>
    <t>MIGUEL ANGEL REALPE RIVERA</t>
  </si>
  <si>
    <t>1004234802</t>
  </si>
  <si>
    <t>SANTIAGO ALEXANDER RODRIGUEZ REALPE</t>
  </si>
  <si>
    <t>1085304055</t>
  </si>
  <si>
    <t>PATICULAR</t>
  </si>
  <si>
    <t>EOP51B</t>
  </si>
  <si>
    <t>BAC25E</t>
  </si>
  <si>
    <t>CLL 12 No 4-48</t>
  </si>
  <si>
    <t xml:space="preserve">KM 4 +500 </t>
  </si>
  <si>
    <t xml:space="preserve">VIA VARIANTE ORIENTAL VARIANTE ORIENTAL LA BOTANA </t>
  </si>
  <si>
    <t xml:space="preserve">KM 12 + 600 </t>
  </si>
  <si>
    <t>VIA PASTO MOJARRAS SECTOR DAZA</t>
  </si>
  <si>
    <t>CLL 9 # 16-36</t>
  </si>
  <si>
    <t>CONDUCTOR DE MOTOCICLETA CHOCA CONTRA UN POSTE ESTA POR ESTABLECER SI ESTABA EN ESTADO DE EMBRIAGUEZ</t>
  </si>
  <si>
    <t>VEHICULO EMPRENDE LA HUIDA DEL LUGAR DE LOS HECHOS ESTA POR ESTABLECER QUIEN ERA EL PEATON</t>
  </si>
  <si>
    <t xml:space="preserve">IMPERICIA EN EL MANEJO POR PARTE DEL CONDUCTOR </t>
  </si>
  <si>
    <t>Sin datos</t>
  </si>
  <si>
    <t xml:space="preserve">COMPARATIVO OCCISOS </t>
  </si>
  <si>
    <t>NEVAR ALEJANDRO DAVID</t>
  </si>
  <si>
    <t>12976989</t>
  </si>
  <si>
    <t>SIT08D</t>
  </si>
  <si>
    <t>CLL 18 CRA 19</t>
  </si>
  <si>
    <t>410</t>
  </si>
  <si>
    <t>PEATON CRUZA EN ESTADO DE EMBRIAGUEZ</t>
  </si>
  <si>
    <t>NESTOR GUERRERO</t>
  </si>
  <si>
    <t>1844249</t>
  </si>
  <si>
    <t>XAJ80C</t>
  </si>
  <si>
    <t>CRA 9 CLL 17</t>
  </si>
  <si>
    <t>NO ESTAR PENDIENTE DE LA VIA DE LOS DEMAS USUARIOS</t>
  </si>
  <si>
    <t>RICHARD ANDERSON TIMANA</t>
  </si>
  <si>
    <t>1085316953</t>
  </si>
  <si>
    <t>KAQ08E</t>
  </si>
  <si>
    <t>CRA 36B No 5-25</t>
  </si>
  <si>
    <t>ANGANOY</t>
  </si>
  <si>
    <t>114</t>
  </si>
  <si>
    <t>EMBRIAGUE APARENTE CONDUCTOR COLISIONA CON EL ANDEN</t>
  </si>
  <si>
    <t>14</t>
  </si>
  <si>
    <t>KAREN ALEXANDRA SANTACRUZ ERAZO</t>
  </si>
  <si>
    <t>1086329777</t>
  </si>
  <si>
    <t>SIH27D</t>
  </si>
  <si>
    <t>CLL 12 No 16-40</t>
  </si>
  <si>
    <t>AVENIDA BOYACA</t>
  </si>
  <si>
    <t>EMBRIAGUEZ APARENTE CONDUCTOR COLISIONA CON SEPARADOR DE CALZADA</t>
  </si>
  <si>
    <t>AURA LIGIA BOTINA JOJOA</t>
  </si>
  <si>
    <t>59819847</t>
  </si>
  <si>
    <t>QFO63A</t>
  </si>
  <si>
    <t>SECTOR DESVIO PURGATORIO VIA PRICIPAL CORREGIMIENTO DE CABRERA</t>
  </si>
  <si>
    <t>115</t>
  </si>
  <si>
    <t>CONDUCTOR DE MOTOCICLETA EN ESTADO DE EMBRIAGUEZ</t>
  </si>
  <si>
    <t>CANTIDAD</t>
  </si>
  <si>
    <t>Suma de CANTIDAD</t>
  </si>
  <si>
    <t>(en blanco)</t>
  </si>
  <si>
    <t>Fuente-: Subsecretaria de Seguridad Vial y Control Operativo</t>
  </si>
  <si>
    <t xml:space="preserve">                               Fuente-: Subsecretaria de Seguridad Vial y Control Operativo</t>
  </si>
  <si>
    <t>14:50:00 p. m.</t>
  </si>
  <si>
    <t>19:50:00 p. m.</t>
  </si>
  <si>
    <t>18:35:00 p. m.</t>
  </si>
  <si>
    <t>19:00:00 p. m.</t>
  </si>
  <si>
    <t>19:49:00 p. m.</t>
  </si>
  <si>
    <t>19:26:00 p. m.</t>
  </si>
  <si>
    <t>18:00:00 p. m.</t>
  </si>
  <si>
    <t>21:40:00 p. m.</t>
  </si>
  <si>
    <t>20:00:00 p. m.</t>
  </si>
  <si>
    <t>18:52:00 p. m.</t>
  </si>
  <si>
    <t>23:00:00 p. m.</t>
  </si>
  <si>
    <t>22:30:00 p. m.</t>
  </si>
  <si>
    <t>Cant.</t>
  </si>
  <si>
    <t>Peatón</t>
  </si>
  <si>
    <t>Conductor de Automovil</t>
  </si>
  <si>
    <t>TIPO VICTIMA</t>
  </si>
  <si>
    <t>Decreto restricción - Horario Nocturno</t>
  </si>
  <si>
    <t>13:50:00 p. m.</t>
  </si>
  <si>
    <t>23:40:00 p. m.</t>
  </si>
  <si>
    <t>Subtotal</t>
  </si>
  <si>
    <t>Acompañante Motocicleta</t>
  </si>
  <si>
    <t>Conductor de Motocicleta</t>
  </si>
  <si>
    <t>HORARIO DE LAS 22:00 A LAS 5:00</t>
  </si>
  <si>
    <t>Pasajero de Taxi</t>
  </si>
  <si>
    <t>Conductor Automovil</t>
  </si>
  <si>
    <t>Conductor Vehículo</t>
  </si>
  <si>
    <t>Conductor Motocicleta</t>
  </si>
  <si>
    <t>Conductor de Bicicleta</t>
  </si>
  <si>
    <t>Acompañante de Motocicleta</t>
  </si>
  <si>
    <t>HORARIO DE LAS 6:00 A LAS 13:00</t>
  </si>
  <si>
    <t xml:space="preserve">Septiembre </t>
  </si>
  <si>
    <t>Horas</t>
  </si>
  <si>
    <t>HORARIO DE LAS 14:00 A LAS  21:00</t>
  </si>
  <si>
    <t>FANNY ELENA CHILES ROSERO</t>
  </si>
  <si>
    <t>19:50:00 p.m</t>
  </si>
  <si>
    <t>DARWIN ALEXANDER MARCILLO NUPAN</t>
  </si>
  <si>
    <t>PEATON ATROPELLADO POR MICROBUS</t>
  </si>
  <si>
    <t>PEATON ATROPELLADO POR BUSETA</t>
  </si>
  <si>
    <t>JHON ARLEY YANDAR NASPIRAN</t>
  </si>
  <si>
    <t>JOSE RAUL BOTINA</t>
  </si>
  <si>
    <t>87068937</t>
  </si>
  <si>
    <t>50</t>
  </si>
  <si>
    <t>JZW-13E</t>
  </si>
  <si>
    <t>YEISON ALEXANDER GUEVARA RUALES</t>
  </si>
  <si>
    <t>1085338681</t>
  </si>
  <si>
    <t>20</t>
  </si>
  <si>
    <t>FANTASMA</t>
  </si>
  <si>
    <t>CRA 32A CLL 11</t>
  </si>
  <si>
    <t>1085257204</t>
  </si>
  <si>
    <t>KBH13E</t>
  </si>
  <si>
    <t>CLL 12 CRA 6</t>
  </si>
  <si>
    <t>MIEMBRO INFERIOR IZQUIERDO</t>
  </si>
  <si>
    <t>FLOR ALBA ORTIZ ORDOÑEZ</t>
  </si>
  <si>
    <t>59311628</t>
  </si>
  <si>
    <t>CLL 19 # 14A-17</t>
  </si>
  <si>
    <t>NISSA</t>
  </si>
  <si>
    <t>POR ESTABLECER VEHICULO FANTAS ATROPELLA A PEATON Y HUYE DEL LUGAR DE LOS HECHOS</t>
  </si>
  <si>
    <t>JOSE AURELIANO MORAN</t>
  </si>
  <si>
    <t>5257544</t>
  </si>
  <si>
    <t>73</t>
  </si>
  <si>
    <t>PQG32E</t>
  </si>
  <si>
    <t>CLL 18A CRA 7</t>
  </si>
  <si>
    <t>MADRIGAL</t>
  </si>
  <si>
    <t>HERMES MAURICIO CASTILLO GELPUD</t>
  </si>
  <si>
    <t>87064636</t>
  </si>
  <si>
    <t>BFP884</t>
  </si>
  <si>
    <t xml:space="preserve">KM 11+25 </t>
  </si>
  <si>
    <t>SECTOR DOLORES BUESAQUILLO VARIANTE</t>
  </si>
  <si>
    <t>30737618</t>
  </si>
  <si>
    <t>CRA 19 CRA 24</t>
  </si>
  <si>
    <t xml:space="preserve">CUJACAL </t>
  </si>
  <si>
    <t>10</t>
  </si>
  <si>
    <t>POR ESTABLECER MOTOCICLETA SE DA A LA FUGA</t>
  </si>
  <si>
    <t>JAVIER BAYARDO PEREZ AREVALO</t>
  </si>
  <si>
    <t>12976559</t>
  </si>
  <si>
    <t>SVR447</t>
  </si>
  <si>
    <t>CLL 16 CRA 9A</t>
  </si>
  <si>
    <t>EL PROGRESO</t>
  </si>
  <si>
    <t>POR ESTABLECER HAY VARIAS VERSIONES</t>
  </si>
  <si>
    <t>HAROLD EMILIO DELGADO RIVAS</t>
  </si>
  <si>
    <t>5279720</t>
  </si>
  <si>
    <t>88</t>
  </si>
  <si>
    <t>520016000487</t>
  </si>
  <si>
    <t>FDP325</t>
  </si>
  <si>
    <t>GUILLERMO JOSE BAENA NARVAEZ</t>
  </si>
  <si>
    <t>1004236139</t>
  </si>
  <si>
    <t>DTK217</t>
  </si>
  <si>
    <t>SAV297</t>
  </si>
  <si>
    <t>CHIMALLOY</t>
  </si>
  <si>
    <t xml:space="preserve">KM 7+ 800 MTS VIA PASTO </t>
  </si>
  <si>
    <t>MOJARRAS</t>
  </si>
  <si>
    <t>INVASIÓN SENTIDO CONTRARIO</t>
  </si>
  <si>
    <t>VICTOR ALFONSO ASCUNTAR</t>
  </si>
  <si>
    <t>1085271</t>
  </si>
  <si>
    <t>5200160004872018</t>
  </si>
  <si>
    <t>QOS-01C</t>
  </si>
  <si>
    <t>AVA 255</t>
  </si>
  <si>
    <t>CLL 18A No. 6-36</t>
  </si>
  <si>
    <t>AVENIDA IDEMA</t>
  </si>
  <si>
    <t>LUIS GERARDO MOLINA ROSERO</t>
  </si>
  <si>
    <t>SEMOVIENTE</t>
  </si>
  <si>
    <t>CIRCUNVALAR GALERAS</t>
  </si>
  <si>
    <t>KM 82+500</t>
  </si>
  <si>
    <t>CORREGIMIENTO DE GENOY</t>
  </si>
  <si>
    <t>GENOY</t>
  </si>
  <si>
    <t>PERSONA QUE SE TRANSPORTABA EN UN VEHICULO TIPO BICICLETA DE COLOR VIOLETA NO. DEL MARCO 5250, QUIEN FALLECE EN EL LUGAR DE LOS HECHOS EL CUAL CHOCA CNTRA UN CANINO</t>
  </si>
  <si>
    <t>STEVEN ALMEIDA JURADO</t>
  </si>
  <si>
    <t>1086330588</t>
  </si>
  <si>
    <t>VIA VARIANTE - ORIENTE CATAMBUCO</t>
  </si>
  <si>
    <t>KM 18+400</t>
  </si>
  <si>
    <t>FXQ33A</t>
  </si>
  <si>
    <t>POR FALTA DE SEÑALES EN VEHICULO VARADO 141 VEHICULO MAL ESTACIONADO, MOTOCICLETA COLISIONA CON TRACTOCAMION</t>
  </si>
  <si>
    <t>520016116211201881475</t>
  </si>
  <si>
    <t>520016116211201881476</t>
  </si>
  <si>
    <t>PEATON ATROPELLADO POR TAXI</t>
  </si>
  <si>
    <t xml:space="preserve">CONDUCTOR DE BICICLETA </t>
  </si>
  <si>
    <t>CHRISTIAN JAIR RAMOS MADROÑERO</t>
  </si>
  <si>
    <t>SVR-542</t>
  </si>
  <si>
    <t>VAN-95E</t>
  </si>
  <si>
    <t>CARRERA 22B MZ 56 CASA 27 B</t>
  </si>
  <si>
    <t>122</t>
  </si>
  <si>
    <t>PARA EL TAXI GIRA BRUSCAMENTE, VICTIMA FALLECE EN EL HOSPITAL SN PEDRO</t>
  </si>
  <si>
    <t>JUAN CARLOS LOPEZ MONTANCHEZ</t>
  </si>
  <si>
    <t>SII71D</t>
  </si>
  <si>
    <t>KM 23+960</t>
  </si>
  <si>
    <t>PASTO-SIBUNDOY</t>
  </si>
  <si>
    <t>ENCANO</t>
  </si>
  <si>
    <t>131, 139, 114</t>
  </si>
  <si>
    <t>TRAUMA CRANEO ENCEFALICO SEVERO, FRACTURA TIBIA Y PERONE DERECHA</t>
  </si>
  <si>
    <t>CAROLINA BURBANO TAPIA</t>
  </si>
  <si>
    <t>520016116211201000000</t>
  </si>
  <si>
    <t>AVE742</t>
  </si>
  <si>
    <t>JIJ08D</t>
  </si>
  <si>
    <t>CALLE 18 CARRERA 36</t>
  </si>
  <si>
    <t>MARIDIAZ</t>
  </si>
  <si>
    <t>SANTIAGO PEJENDINO VALENCIA</t>
  </si>
  <si>
    <t>SMT-288</t>
  </si>
  <si>
    <t>PEATÓN ATROPELLADO POR CAMIONETA</t>
  </si>
  <si>
    <t>CARRERA 9 No. 16-150/ TERMINAL MIXTO</t>
  </si>
  <si>
    <t>OSCAR OMAR SANTACRUZ SALAS</t>
  </si>
  <si>
    <t>SVR089</t>
  </si>
  <si>
    <t xml:space="preserve">PEATON ATROPELLADO POR CAMION </t>
  </si>
  <si>
    <t>CALLE 20 2A-26</t>
  </si>
  <si>
    <t>LAS MERCEDES</t>
  </si>
  <si>
    <t>JOHN BILY MONARES UNIGARRO</t>
  </si>
  <si>
    <t>520016000487201880748</t>
  </si>
  <si>
    <t>VOLQUETA</t>
  </si>
  <si>
    <t>CAC047</t>
  </si>
  <si>
    <t>CALLE 22 No. 15 este 76</t>
  </si>
  <si>
    <t>ESTRELLA</t>
  </si>
  <si>
    <t>MAPACHICO</t>
  </si>
  <si>
    <t>CABRERA</t>
  </si>
  <si>
    <t>CRA 40  18 B 41</t>
  </si>
  <si>
    <t>ALTOS DE DAZA</t>
  </si>
  <si>
    <t xml:space="preserve">VIA ORIENTE KM 12 + 300 </t>
  </si>
  <si>
    <t>MES DEL HECHO</t>
  </si>
  <si>
    <t>DIA SEMANA DEL HECHO</t>
  </si>
  <si>
    <t>DOLORES ALICIA DELGADO DELGADO</t>
  </si>
  <si>
    <t>520016000487201880751</t>
  </si>
  <si>
    <t>MJT365</t>
  </si>
  <si>
    <t>CALLE 11 CON CARRERA 25</t>
  </si>
  <si>
    <t>SERGIO MIGUEL RICAURTE</t>
  </si>
  <si>
    <t>520016000487201880752</t>
  </si>
  <si>
    <t>CALLE 12B CARRERA 9</t>
  </si>
  <si>
    <t>ERICK DAVID RIASCOS GELPUD</t>
  </si>
  <si>
    <t>KM 78+500</t>
  </si>
  <si>
    <t>VIA RUMICHACA KM 78+500</t>
  </si>
  <si>
    <t>EVENTO NO FUE CONOCIDO EN EL LUGAR DE LOS HECHOS POR PERSONAL DE TRANSITO Y TRANSPORTE PORQUE EL OCCISO FUE REMITIDO AL HOSPITAL POR PARTICULARES</t>
  </si>
  <si>
    <t>TRAUMA CRANEO ENCEFALICO SEVERO</t>
  </si>
  <si>
    <t>520016000491201900020</t>
  </si>
  <si>
    <t>CAMPO ELIAS VILLARREAL MAFLA</t>
  </si>
  <si>
    <t>UBP611</t>
  </si>
  <si>
    <t>Cll 5 Cra 21A</t>
  </si>
  <si>
    <t>VILLA LUCIA</t>
  </si>
  <si>
    <t>CONDUCTOR EN ESTADO DE EMBRIAGUEZ ATROPELLA A PEATÓN</t>
  </si>
  <si>
    <t>TRAUMA EN MIEMBRO INFERIOR IZQUIERDO</t>
  </si>
  <si>
    <t>520016000487201800020</t>
  </si>
  <si>
    <t>520016116211201880733</t>
  </si>
  <si>
    <t>ESTADO DE LLANTAS</t>
  </si>
  <si>
    <t>NUVIA DEL ROSARIO GOYES RUALES</t>
  </si>
  <si>
    <t>520016000487201980035</t>
  </si>
  <si>
    <t>CRA 36 NO 12-14</t>
  </si>
  <si>
    <t>CONDUCTOR DE LA MOTOCICLETA NO DETIENE LA MARCHA ATROPELLANDO A PEATON</t>
  </si>
  <si>
    <t>TRAUMA EN MIEMBRO INFERIOR DERECHO</t>
  </si>
  <si>
    <t>EVENTO NO FUE CONOCIDO EN EL LUGAR DE LOS HECHOS POR PERSONAL DE TRANSITO Y TRANSPORTE PORQUE EL OCCISO FUE REMITIDO AL HOSPITAL POR PARTICULARES, MOTIVO DE INVESSTIGACIÓN</t>
  </si>
  <si>
    <t>CALLE 12B CARRERA 9 Y 10</t>
  </si>
  <si>
    <t>103</t>
  </si>
  <si>
    <t>VEHICULO ADELANTA CERRANDO</t>
  </si>
  <si>
    <t>XBY45D</t>
  </si>
  <si>
    <t>SAN FELIPE</t>
  </si>
  <si>
    <t>408</t>
  </si>
  <si>
    <t>PEATON CRUZA EN CURVA</t>
  </si>
  <si>
    <t>JHON JAIRO MUÑOZ CABRERA</t>
  </si>
  <si>
    <t>VBG-17E</t>
  </si>
  <si>
    <t>KM 20+800</t>
  </si>
  <si>
    <t>VIA VARIANTE ORIENTE</t>
  </si>
  <si>
    <t>SECTOR DAZA</t>
  </si>
  <si>
    <t>131</t>
  </si>
  <si>
    <t>SALIDA DE LA CALZADA</t>
  </si>
  <si>
    <t>CRISTIAN DAVID ERASO BASTIDAS</t>
  </si>
  <si>
    <t>520016000487201980060</t>
  </si>
  <si>
    <t>520016000487201900020</t>
  </si>
  <si>
    <t>BBV58D</t>
  </si>
  <si>
    <t>CLL 8 CRA 26 Y 32A</t>
  </si>
  <si>
    <t>AVENIDA ENMANUEL</t>
  </si>
  <si>
    <t>CONDUCTOR DE MOTOCICLETA EXCESO DE VELOCIDAD PIERDE CONTROL DE LA MOTOCICLETA</t>
  </si>
  <si>
    <t>JUAN DAVID MARTINEZ MEJIA</t>
  </si>
  <si>
    <t>520016000487201980139</t>
  </si>
  <si>
    <t>PEATÓN</t>
  </si>
  <si>
    <t>CLL 20 CRA 32A-39</t>
  </si>
  <si>
    <t>AV LOS ESTUDIANTES</t>
  </si>
  <si>
    <t>YEIMI YURANI MORA SANTACRUZ</t>
  </si>
  <si>
    <t>CLL 17 CRA 16</t>
  </si>
  <si>
    <t>SAN JUAN BOSCO</t>
  </si>
  <si>
    <t>AL PARECER PIERDE CONTROL POR RESALTO</t>
  </si>
  <si>
    <t>520016000487201980152</t>
  </si>
  <si>
    <t>IIO86E</t>
  </si>
  <si>
    <t>JUAN CARLOS ROSERO</t>
  </si>
  <si>
    <t>520016000487201980138</t>
  </si>
  <si>
    <t>CRA 4 No. 12G 53</t>
  </si>
  <si>
    <t>SANTA CLARA</t>
  </si>
  <si>
    <t>YESITH ANDREY NARVAES NARVAEZ</t>
  </si>
  <si>
    <t xml:space="preserve">KM 12+500 </t>
  </si>
  <si>
    <t>DAZA</t>
  </si>
  <si>
    <t>BICICLETA INADE CARRIL DEL SENTIDO CONTRARIO (BUSETA)</t>
  </si>
  <si>
    <t>127</t>
  </si>
  <si>
    <t>NTT93B</t>
  </si>
  <si>
    <t>AL PARECER SE ENCONTRABA EN ESTADO DE EMBRIAGUEZ CONDUCTOR DE MOTOCICLETA CHOCA CONTRA ANDEN</t>
  </si>
  <si>
    <t>SALIRSE DE LA CALZADA</t>
  </si>
  <si>
    <t>8</t>
  </si>
  <si>
    <t>1(4)</t>
  </si>
  <si>
    <t>11</t>
  </si>
  <si>
    <t>DITRA</t>
  </si>
  <si>
    <t>COMUNA_1</t>
  </si>
  <si>
    <t>COMUNA_2</t>
  </si>
  <si>
    <t>COMUNA_3</t>
  </si>
  <si>
    <t>COMUNA_4</t>
  </si>
  <si>
    <t>COMUNA_5</t>
  </si>
  <si>
    <t>COMUNA_6</t>
  </si>
  <si>
    <t>COMUNA_7</t>
  </si>
  <si>
    <t>COMUNA_8</t>
  </si>
  <si>
    <t>COMUNA_9</t>
  </si>
  <si>
    <t>COMUNA_10</t>
  </si>
  <si>
    <t xml:space="preserve">5 </t>
  </si>
  <si>
    <t>COMUNAS</t>
  </si>
  <si>
    <t>COMUNA_11</t>
  </si>
  <si>
    <t>COMUNA_12</t>
  </si>
  <si>
    <t>SIN DETERMINAR</t>
  </si>
  <si>
    <t>Cuenta de CANTIDAD</t>
  </si>
  <si>
    <t>Comuna:</t>
  </si>
  <si>
    <t>Comuna 1</t>
  </si>
  <si>
    <t>Barrio:</t>
  </si>
  <si>
    <t>Avenida Santander</t>
  </si>
  <si>
    <t>Bombona</t>
  </si>
  <si>
    <t>Avenida Boyacá</t>
  </si>
  <si>
    <t>Caracha</t>
  </si>
  <si>
    <t>Centro</t>
  </si>
  <si>
    <t>Condominio Santiago</t>
  </si>
  <si>
    <t>El Churo</t>
  </si>
  <si>
    <t>El Cilindro</t>
  </si>
  <si>
    <t>El Parque</t>
  </si>
  <si>
    <t>El Portalito</t>
  </si>
  <si>
    <t>Hullaguanga</t>
  </si>
  <si>
    <t>La Panadería</t>
  </si>
  <si>
    <t>Las Américas</t>
  </si>
  <si>
    <t>Los Dos Puentes</t>
  </si>
  <si>
    <t>Marcos De La Rosa</t>
  </si>
  <si>
    <t>San Agustín Centro</t>
  </si>
  <si>
    <t>San Andrés</t>
  </si>
  <si>
    <t>San Andresito</t>
  </si>
  <si>
    <t>San José</t>
  </si>
  <si>
    <t>San José Obrero</t>
  </si>
  <si>
    <t>Santiago</t>
  </si>
  <si>
    <t>Comuna 2</t>
  </si>
  <si>
    <t>Aire Libre</t>
  </si>
  <si>
    <t>Alhambra</t>
  </si>
  <si>
    <t>Atahualpa</t>
  </si>
  <si>
    <t>Avenida Champagnath</t>
  </si>
  <si>
    <t>Avenida Colombia</t>
  </si>
  <si>
    <t>Bella Vista</t>
  </si>
  <si>
    <t>Casa Bella</t>
  </si>
  <si>
    <t>Coliseo Cubierto</t>
  </si>
  <si>
    <t>El Olivo</t>
  </si>
  <si>
    <t>El Prado</t>
  </si>
  <si>
    <t>El Recuerdo</t>
  </si>
  <si>
    <t>Fátima</t>
  </si>
  <si>
    <t>Javeriano</t>
  </si>
  <si>
    <t>Julián Bucheli</t>
  </si>
  <si>
    <t>La Gran Colombia</t>
  </si>
  <si>
    <t>Las lunas I</t>
  </si>
  <si>
    <t>las lunas II</t>
  </si>
  <si>
    <t>Las Violetas I</t>
  </si>
  <si>
    <t>Las Violetas II</t>
  </si>
  <si>
    <t>Las Violetas III</t>
  </si>
  <si>
    <t>Las Violetas IV</t>
  </si>
  <si>
    <t>Los Abedules</t>
  </si>
  <si>
    <t>Los Álamos</t>
  </si>
  <si>
    <t>Los Balcones</t>
  </si>
  <si>
    <t>Los Olivos</t>
  </si>
  <si>
    <t>Medardo Bucheli</t>
  </si>
  <si>
    <t>Navarrete</t>
  </si>
  <si>
    <t>Normandía</t>
  </si>
  <si>
    <t>Parque Bolívar</t>
  </si>
  <si>
    <t>Salomón</t>
  </si>
  <si>
    <t>San Miguel</t>
  </si>
  <si>
    <t>Sector San Juan Bosco</t>
  </si>
  <si>
    <t>Villa Lucia</t>
  </si>
  <si>
    <t>Comuna 3</t>
  </si>
  <si>
    <t>iAlejandría</t>
  </si>
  <si>
    <t>Arnulfo Guerrero</t>
  </si>
  <si>
    <t>Caicedonia</t>
  </si>
  <si>
    <t>Camilo Torres</t>
  </si>
  <si>
    <t>Casa Loma</t>
  </si>
  <si>
    <t>El Ejido</t>
  </si>
  <si>
    <t>Guamuez</t>
  </si>
  <si>
    <t>José Antonio Galán</t>
  </si>
  <si>
    <t>La Esmeralda</t>
  </si>
  <si>
    <t>La Estrella</t>
  </si>
  <si>
    <t>Las Brisas</t>
  </si>
  <si>
    <t>Las Lajas</t>
  </si>
  <si>
    <t>Las Mercedes</t>
  </si>
  <si>
    <t>Los Pinos</t>
  </si>
  <si>
    <t>Mercedario</t>
  </si>
  <si>
    <t>Pie De Cuesta</t>
  </si>
  <si>
    <t>Pinar Del Rio</t>
  </si>
  <si>
    <t>Popular</t>
  </si>
  <si>
    <t>Pucalpa I</t>
  </si>
  <si>
    <t>Pucalpa II</t>
  </si>
  <si>
    <t>Pucalpa III</t>
  </si>
  <si>
    <t>Rosal Del Oriente</t>
  </si>
  <si>
    <t>Santa Bárbara</t>
  </si>
  <si>
    <t>Santa Catalina</t>
  </si>
  <si>
    <t>Santa Mónica</t>
  </si>
  <si>
    <t>Villa Oriente</t>
  </si>
  <si>
    <t>Villaflor I</t>
  </si>
  <si>
    <t>Villaflor II</t>
  </si>
  <si>
    <t>Comuna 4</t>
  </si>
  <si>
    <t>Albergue Del Sol</t>
  </si>
  <si>
    <t>Altos De Lorenzo</t>
  </si>
  <si>
    <t>Altos Del Campo</t>
  </si>
  <si>
    <t>Avenida Idema</t>
  </si>
  <si>
    <t>Belén</t>
  </si>
  <si>
    <t>Bernal</t>
  </si>
  <si>
    <t>Betania</t>
  </si>
  <si>
    <t>Chile</t>
  </si>
  <si>
    <t>Doce De Octubre I</t>
  </si>
  <si>
    <t>Doce De Octubre II</t>
  </si>
  <si>
    <t>El Porvenir</t>
  </si>
  <si>
    <t>El Rosario</t>
  </si>
  <si>
    <t>El Tejar</t>
  </si>
  <si>
    <t>El Triunfo</t>
  </si>
  <si>
    <t>La Paz</t>
  </si>
  <si>
    <t>Laureano Gómez</t>
  </si>
  <si>
    <t>Lorenzo De Aldana</t>
  </si>
  <si>
    <t>Los Elíseos</t>
  </si>
  <si>
    <t>Miraflores I</t>
  </si>
  <si>
    <t>Miraflores II</t>
  </si>
  <si>
    <t>Praga</t>
  </si>
  <si>
    <t>Puerta Del Sol</t>
  </si>
  <si>
    <t>Rincón Colonial</t>
  </si>
  <si>
    <t>San Germán</t>
  </si>
  <si>
    <t>San Juan De Los Pastos</t>
  </si>
  <si>
    <t>Santa Fe I</t>
  </si>
  <si>
    <t>Santa Fe II</t>
  </si>
  <si>
    <t>Santacruz</t>
  </si>
  <si>
    <t>Sendoya</t>
  </si>
  <si>
    <t>Siete De Agosto</t>
  </si>
  <si>
    <t>Villa Olímpica</t>
  </si>
  <si>
    <t>Villa Victoria</t>
  </si>
  <si>
    <t>Villadocente</t>
  </si>
  <si>
    <t>Comuna 5</t>
  </si>
  <si>
    <t>Altos De Chapalito I</t>
  </si>
  <si>
    <t>Altos De Chapalito II</t>
  </si>
  <si>
    <t>Altos De Chapalito III</t>
  </si>
  <si>
    <t>Antonio Nariño</t>
  </si>
  <si>
    <t>Cantarana</t>
  </si>
  <si>
    <t>Chambú I</t>
  </si>
  <si>
    <t>Chambú II</t>
  </si>
  <si>
    <t>Chapal</t>
  </si>
  <si>
    <t>Chapal II</t>
  </si>
  <si>
    <t>El Pilar</t>
  </si>
  <si>
    <t>El Progreso</t>
  </si>
  <si>
    <t>El Remanso</t>
  </si>
  <si>
    <t>Emilio Botero I</t>
  </si>
  <si>
    <t>Emilio Botero II</t>
  </si>
  <si>
    <t>Emilio Botero III</t>
  </si>
  <si>
    <t>Emilio Botero IV</t>
  </si>
  <si>
    <t>La Minga</t>
  </si>
  <si>
    <t>La Rosa</t>
  </si>
  <si>
    <t>La Vega</t>
  </si>
  <si>
    <t>Las Ferias</t>
  </si>
  <si>
    <t>Los Cristales</t>
  </si>
  <si>
    <t>Los Robles</t>
  </si>
  <si>
    <t>Madrigal</t>
  </si>
  <si>
    <t>María Isabel I</t>
  </si>
  <si>
    <t>María Isabel II</t>
  </si>
  <si>
    <t>María Isabel III</t>
  </si>
  <si>
    <t>Potrerillo</t>
  </si>
  <si>
    <t>Prados Del Sur</t>
  </si>
  <si>
    <t>Salida Al Sur- Urbano</t>
  </si>
  <si>
    <t>San Martin</t>
  </si>
  <si>
    <t>Santa Clara</t>
  </si>
  <si>
    <t>Venecia</t>
  </si>
  <si>
    <t>Villa Del Rio</t>
  </si>
  <si>
    <t>Vivienda Cristiana</t>
  </si>
  <si>
    <t>Comuna 6</t>
  </si>
  <si>
    <t>Agualongo</t>
  </si>
  <si>
    <t>Altamira</t>
  </si>
  <si>
    <t>Bachue</t>
  </si>
  <si>
    <t>Caicedo</t>
  </si>
  <si>
    <t>Ciudad Jardín</t>
  </si>
  <si>
    <t>Cooperativa Popular Nariñense</t>
  </si>
  <si>
    <t>El Estadio</t>
  </si>
  <si>
    <t>El Libertador</t>
  </si>
  <si>
    <t>Gilberto Pabón</t>
  </si>
  <si>
    <t>Granada I</t>
  </si>
  <si>
    <t>Granada II</t>
  </si>
  <si>
    <t>Granada III</t>
  </si>
  <si>
    <t>Granada IV</t>
  </si>
  <si>
    <t>Inem</t>
  </si>
  <si>
    <t>Jerusalén</t>
  </si>
  <si>
    <t>La Cruz</t>
  </si>
  <si>
    <t>La Palma</t>
  </si>
  <si>
    <t>Los Fundadores</t>
  </si>
  <si>
    <t>Luis Carlos Galán</t>
  </si>
  <si>
    <t>Mijitayo II</t>
  </si>
  <si>
    <t>Mijitayo</t>
  </si>
  <si>
    <t>Mijitayo Bajo</t>
  </si>
  <si>
    <t>Mirador De Niza</t>
  </si>
  <si>
    <t>Niza I</t>
  </si>
  <si>
    <t>Niza II</t>
  </si>
  <si>
    <t>Niza III</t>
  </si>
  <si>
    <t>Nueva Colombia</t>
  </si>
  <si>
    <t>Prados Del Niza</t>
  </si>
  <si>
    <t>Quillacinga</t>
  </si>
  <si>
    <t>Quito López I</t>
  </si>
  <si>
    <t>Quito López II</t>
  </si>
  <si>
    <t>Quito López III</t>
  </si>
  <si>
    <t>San Carlos</t>
  </si>
  <si>
    <t>San Miguel De Jongovito</t>
  </si>
  <si>
    <t>San Sebastián</t>
  </si>
  <si>
    <t>Santa Isabel</t>
  </si>
  <si>
    <t>Santanita</t>
  </si>
  <si>
    <t>Sumatambo</t>
  </si>
  <si>
    <t>Tamasagra I</t>
  </si>
  <si>
    <t>Tamasagra II</t>
  </si>
  <si>
    <t>Tequendama</t>
  </si>
  <si>
    <t>Valle Lili</t>
  </si>
  <si>
    <t>Villa De Los Ríos</t>
  </si>
  <si>
    <t>Comuna 7</t>
  </si>
  <si>
    <t>Achalay</t>
  </si>
  <si>
    <t>Avenida Panamericana</t>
  </si>
  <si>
    <t>Capusigra</t>
  </si>
  <si>
    <t>Castillos Del Norte</t>
  </si>
  <si>
    <t>Conjunto El Parque</t>
  </si>
  <si>
    <t>El Bosque</t>
  </si>
  <si>
    <t>El Edén</t>
  </si>
  <si>
    <t>El Rincón De La Aurora</t>
  </si>
  <si>
    <t>El Rincón De La Panamericana</t>
  </si>
  <si>
    <t>Francisco De La Villota</t>
  </si>
  <si>
    <t>La Aurora</t>
  </si>
  <si>
    <t>La Primavera</t>
  </si>
  <si>
    <t>Las Acacias</t>
  </si>
  <si>
    <t>Las Camelias</t>
  </si>
  <si>
    <t>Los Andes</t>
  </si>
  <si>
    <t>Los Hexágonos</t>
  </si>
  <si>
    <t>Rosales II</t>
  </si>
  <si>
    <t>Rosales I</t>
  </si>
  <si>
    <t>San Felipe</t>
  </si>
  <si>
    <t>San Ignacio</t>
  </si>
  <si>
    <t>Santa María</t>
  </si>
  <si>
    <t>Villa Aurora</t>
  </si>
  <si>
    <t>Villa Campanela</t>
  </si>
  <si>
    <t>Villa Sofía</t>
  </si>
  <si>
    <t>Villa Vergel</t>
  </si>
  <si>
    <t>Comuna 8</t>
  </si>
  <si>
    <t>Altamira – San Vicente</t>
  </si>
  <si>
    <t>Altavista</t>
  </si>
  <si>
    <t>Altos de la Colina</t>
  </si>
  <si>
    <t>Anganoy</t>
  </si>
  <si>
    <t>Arcos Iris</t>
  </si>
  <si>
    <t>Balcones de Mariluz</t>
  </si>
  <si>
    <t>Bello Horizonte</t>
  </si>
  <si>
    <t>Colón</t>
  </si>
  <si>
    <t>Colpatria</t>
  </si>
  <si>
    <t>Conjunto San Diego</t>
  </si>
  <si>
    <t>El Remanso del Norte</t>
  </si>
  <si>
    <t>Gualcaloma</t>
  </si>
  <si>
    <t>Jorge Giraldo</t>
  </si>
  <si>
    <t>La Castellana</t>
  </si>
  <si>
    <t>La Cuesta</t>
  </si>
  <si>
    <t>La Pradera</t>
  </si>
  <si>
    <t>Las Margaritas</t>
  </si>
  <si>
    <t>Los Frailejones</t>
  </si>
  <si>
    <t>Los Héroes</t>
  </si>
  <si>
    <t>Los Laureles</t>
  </si>
  <si>
    <t>Los Urapanes</t>
  </si>
  <si>
    <t>Mariluz I</t>
  </si>
  <si>
    <t>Mariluz II</t>
  </si>
  <si>
    <t>Mariluz III</t>
  </si>
  <si>
    <t>Mirador de San Juan</t>
  </si>
  <si>
    <t>Miravalle</t>
  </si>
  <si>
    <t>Montemor</t>
  </si>
  <si>
    <t>Panamericano</t>
  </si>
  <si>
    <t>Panamericano II</t>
  </si>
  <si>
    <t>Panamericano I</t>
  </si>
  <si>
    <t>Portal de la Colina</t>
  </si>
  <si>
    <t>Prados del Oeste</t>
  </si>
  <si>
    <t>Quintas de San Pedro</t>
  </si>
  <si>
    <t>Remansos del Norte</t>
  </si>
  <si>
    <t>Salazar Mejía</t>
  </si>
  <si>
    <t>San Diego</t>
  </si>
  <si>
    <t>San Juan de Anganoy</t>
  </si>
  <si>
    <t>San Juan de Dios I</t>
  </si>
  <si>
    <t>San Juan de Dios II</t>
  </si>
  <si>
    <t>San Pedro</t>
  </si>
  <si>
    <t>San Vicente</t>
  </si>
  <si>
    <t>Sindamanoy</t>
  </si>
  <si>
    <t>Torres de Pubenza</t>
  </si>
  <si>
    <t>Veracruz</t>
  </si>
  <si>
    <t>Villa Jardín</t>
  </si>
  <si>
    <t>Villas de San Rafael</t>
  </si>
  <si>
    <t>Comuna 9</t>
  </si>
  <si>
    <t>Alto Juanoy</t>
  </si>
  <si>
    <t>Avenida Los Estudiantes</t>
  </si>
  <si>
    <t>Briceño</t>
  </si>
  <si>
    <t>Calatrava</t>
  </si>
  <si>
    <t>Camino Real</t>
  </si>
  <si>
    <t>Castilla</t>
  </si>
  <si>
    <t>Chapultepec</t>
  </si>
  <si>
    <t>Colonial</t>
  </si>
  <si>
    <t>Condominio Morasurco</t>
  </si>
  <si>
    <t>Conjunto Torobajo</t>
  </si>
  <si>
    <t>El Aljibe</t>
  </si>
  <si>
    <t>El Cerámico</t>
  </si>
  <si>
    <t>El Dorado</t>
  </si>
  <si>
    <t>El Mirador</t>
  </si>
  <si>
    <t>El Polvorín</t>
  </si>
  <si>
    <t>El Refugio</t>
  </si>
  <si>
    <t>Figueroa</t>
  </si>
  <si>
    <t>José Ignacio Zarama</t>
  </si>
  <si>
    <t>Juan XXIII</t>
  </si>
  <si>
    <t>Juanoy</t>
  </si>
  <si>
    <t>La Colina</t>
  </si>
  <si>
    <t>La Riviera</t>
  </si>
  <si>
    <t>Las Cuadras</t>
  </si>
  <si>
    <t>La Victoria</t>
  </si>
  <si>
    <t>Los Nogales</t>
  </si>
  <si>
    <t>Los Sauces</t>
  </si>
  <si>
    <t>Luis Brand</t>
  </si>
  <si>
    <t>Manaca</t>
  </si>
  <si>
    <t>Maridiaz</t>
  </si>
  <si>
    <t>Marsella</t>
  </si>
  <si>
    <t>Morasurco</t>
  </si>
  <si>
    <t>Nuevo Amanecer</t>
  </si>
  <si>
    <t>Palermo</t>
  </si>
  <si>
    <t>Pandiaco</t>
  </si>
  <si>
    <t>Parana</t>
  </si>
  <si>
    <t>Parque Infantil</t>
  </si>
  <si>
    <t>Pinos Del Norte</t>
  </si>
  <si>
    <t>Portal De La Colina</t>
  </si>
  <si>
    <t>Riviera</t>
  </si>
  <si>
    <t>San Antonio De Juanoy</t>
  </si>
  <si>
    <t>Santa Ana</t>
  </si>
  <si>
    <t>Santa Rita</t>
  </si>
  <si>
    <t>Sañudo</t>
  </si>
  <si>
    <t>Terranova</t>
  </si>
  <si>
    <t>Terrazas De Briceño</t>
  </si>
  <si>
    <t>Titán</t>
  </si>
  <si>
    <t>Torobajo</t>
  </si>
  <si>
    <t>Universitario</t>
  </si>
  <si>
    <t>Uranización Zarama</t>
  </si>
  <si>
    <t>Valle De Atriz</t>
  </si>
  <si>
    <t>Versalles</t>
  </si>
  <si>
    <t>Villa María</t>
  </si>
  <si>
    <t>Villa Campestre</t>
  </si>
  <si>
    <t>Comuna 10</t>
  </si>
  <si>
    <t>Aranda</t>
  </si>
  <si>
    <t>Avenida Aranda</t>
  </si>
  <si>
    <t>Avenida Oriental</t>
  </si>
  <si>
    <t>Avenida Oriental Rio Pasto</t>
  </si>
  <si>
    <t>Buenos Aires</t>
  </si>
  <si>
    <t>Cementerio</t>
  </si>
  <si>
    <t>Condominio Bellavista</t>
  </si>
  <si>
    <t>Corazón De Jesús  II</t>
  </si>
  <si>
    <t>Cra 27 A Del Barrio Centenario</t>
  </si>
  <si>
    <t>Destechados</t>
  </si>
  <si>
    <t>El Futuro</t>
  </si>
  <si>
    <t>El Portal De Aranda</t>
  </si>
  <si>
    <t>El Portal Del Norte</t>
  </si>
  <si>
    <t>El Rincón De Pasto</t>
  </si>
  <si>
    <t>El Rincón Del Rosario</t>
  </si>
  <si>
    <t>Juan Pablo  II</t>
  </si>
  <si>
    <t>La Esperanza</t>
  </si>
  <si>
    <t>La Floresta</t>
  </si>
  <si>
    <t>Libertad</t>
  </si>
  <si>
    <t>Loma Del Carmen (Marquetalia)</t>
  </si>
  <si>
    <t>Marquetalia</t>
  </si>
  <si>
    <t>Niño Jesús De Praga</t>
  </si>
  <si>
    <t>Nueva Aranda</t>
  </si>
  <si>
    <t>Nuevo Horizonte</t>
  </si>
  <si>
    <t>Nuevo Sol</t>
  </si>
  <si>
    <t>Ocho De Marzo</t>
  </si>
  <si>
    <t>Prados Del Norte</t>
  </si>
  <si>
    <t>Quebrada Gallinacera 2da Parte</t>
  </si>
  <si>
    <t>Quillotocto</t>
  </si>
  <si>
    <t>Rincón De Aranda</t>
  </si>
  <si>
    <t>Rio Blanco</t>
  </si>
  <si>
    <t>Rio Blanco Que Termina Ojo De Agua</t>
  </si>
  <si>
    <t>San Albano</t>
  </si>
  <si>
    <t>Santa Matilde</t>
  </si>
  <si>
    <t>Sector Pedagógico Avenida Oriental</t>
  </si>
  <si>
    <t>Sol De Oriente</t>
  </si>
  <si>
    <t>Termina Sector Peatonal 28</t>
  </si>
  <si>
    <t>Tescual</t>
  </si>
  <si>
    <t>Villa Del Rosario</t>
  </si>
  <si>
    <t>Villa Guerrero - Villas Del Norte</t>
  </si>
  <si>
    <t>Comuna 11</t>
  </si>
  <si>
    <t>Alameda</t>
  </si>
  <si>
    <t>Alameda II</t>
  </si>
  <si>
    <t>Aquine I</t>
  </si>
  <si>
    <t>Aquine II</t>
  </si>
  <si>
    <t>Aquine III</t>
  </si>
  <si>
    <t>Aquine Alto</t>
  </si>
  <si>
    <t>Aquine IV</t>
  </si>
  <si>
    <t>Aquine Reservado</t>
  </si>
  <si>
    <t>Belalcázar</t>
  </si>
  <si>
    <t>Centenario</t>
  </si>
  <si>
    <t>Chico</t>
  </si>
  <si>
    <t>Ciudad Real</t>
  </si>
  <si>
    <t>Corazón De Jesús</t>
  </si>
  <si>
    <t>El Calvario</t>
  </si>
  <si>
    <t>El Común</t>
  </si>
  <si>
    <t>El Corralito</t>
  </si>
  <si>
    <t>Hospital Civil</t>
  </si>
  <si>
    <t>La Lomita</t>
  </si>
  <si>
    <t>Los Alcázares</t>
  </si>
  <si>
    <t>Rincón Del Paraíso</t>
  </si>
  <si>
    <t>Salsipuedes</t>
  </si>
  <si>
    <t>Villa Elena</t>
  </si>
  <si>
    <t>Villa Jazmín</t>
  </si>
  <si>
    <t>Comuna 12</t>
  </si>
  <si>
    <t>Altos De La Carolina</t>
  </si>
  <si>
    <t>Balcones Del Este</t>
  </si>
  <si>
    <t>Campiña De Oriente</t>
  </si>
  <si>
    <t>Carlos Pizarro</t>
  </si>
  <si>
    <t>Cujacal Bajo</t>
  </si>
  <si>
    <t>El Manantial</t>
  </si>
  <si>
    <t>El Paraíso</t>
  </si>
  <si>
    <t>Fray Ezequiel Moreno Díaz</t>
  </si>
  <si>
    <t>Gualcala</t>
  </si>
  <si>
    <t>La Carolina</t>
  </si>
  <si>
    <t>La Florida</t>
  </si>
  <si>
    <t>La Josefina</t>
  </si>
  <si>
    <t>Las Orquídeas</t>
  </si>
  <si>
    <t>María Paz</t>
  </si>
  <si>
    <t>María Paz II</t>
  </si>
  <si>
    <t>Monserrat</t>
  </si>
  <si>
    <t>Parque De Baviera</t>
  </si>
  <si>
    <t>San Diego Norte</t>
  </si>
  <si>
    <t>San Mateo</t>
  </si>
  <si>
    <t>SENA</t>
  </si>
  <si>
    <t>Simón Bolívar</t>
  </si>
  <si>
    <t>Sindagua</t>
  </si>
  <si>
    <t>Villa Colombia</t>
  </si>
  <si>
    <t>Villa Adriana María</t>
  </si>
  <si>
    <t>Villa Ángela</t>
  </si>
  <si>
    <t>Villa del Prado</t>
  </si>
  <si>
    <t>Villa Recreo</t>
  </si>
  <si>
    <t>Villa Rocío</t>
  </si>
  <si>
    <t>Corregimiento:</t>
  </si>
  <si>
    <t>Catambuco</t>
  </si>
  <si>
    <t>Vereda:</t>
  </si>
  <si>
    <t>Catambuco Centro (Cabecera)</t>
  </si>
  <si>
    <t>El Campanero</t>
  </si>
  <si>
    <t>Bellavista</t>
  </si>
  <si>
    <t>Botana</t>
  </si>
  <si>
    <t>La Merced</t>
  </si>
  <si>
    <t>Botanilla</t>
  </si>
  <si>
    <t>San Antonio de Acuyuyo</t>
  </si>
  <si>
    <t>Guadalupe</t>
  </si>
  <si>
    <t>San José de Casanare</t>
  </si>
  <si>
    <t>San Antonio de Casanare</t>
  </si>
  <si>
    <t>Chavez</t>
  </si>
  <si>
    <t>Alto Casanare</t>
  </si>
  <si>
    <t>San José de Catambuco</t>
  </si>
  <si>
    <t>Cruz de Amarillo</t>
  </si>
  <si>
    <t>Santamaría</t>
  </si>
  <si>
    <t>Cubiján Bajo</t>
  </si>
  <si>
    <t>Cubijan Alto</t>
  </si>
  <si>
    <t>Fray Ezequiel</t>
  </si>
  <si>
    <t>San Isidro</t>
  </si>
  <si>
    <t>Gualmatán</t>
  </si>
  <si>
    <t>Huertecillas</t>
  </si>
  <si>
    <t>Nueva Betania</t>
  </si>
  <si>
    <t>Vocacional</t>
  </si>
  <si>
    <t>Gualmatán Alto</t>
  </si>
  <si>
    <t>Gualmatán Centro</t>
  </si>
  <si>
    <t>Gualmatan bajo y Avenida Fátima</t>
  </si>
  <si>
    <t>Genoy</t>
  </si>
  <si>
    <t>Genoy (Cabecera)</t>
  </si>
  <si>
    <t>La Cocha</t>
  </si>
  <si>
    <t>Pullitopamba</t>
  </si>
  <si>
    <t>Aguapamba</t>
  </si>
  <si>
    <t>Castillo Loma</t>
  </si>
  <si>
    <t>Nueva Campiña</t>
  </si>
  <si>
    <t>Charguayaco</t>
  </si>
  <si>
    <t>Bella vista</t>
  </si>
  <si>
    <t>Mapachico</t>
  </si>
  <si>
    <t>Mapachico Centro (Cabecera)</t>
  </si>
  <si>
    <t>El Rosal</t>
  </si>
  <si>
    <t>San Cayetano</t>
  </si>
  <si>
    <t>San Francisco Briceño</t>
  </si>
  <si>
    <t>Los LiRíos</t>
  </si>
  <si>
    <t>San Juan De Anganoy Y Anganoy</t>
  </si>
  <si>
    <t>Obonuco</t>
  </si>
  <si>
    <t>Obonuco Centro (Cabecera)</t>
  </si>
  <si>
    <t>Santander</t>
  </si>
  <si>
    <t>San Felipe Alto</t>
  </si>
  <si>
    <t>San Felipe Bajo</t>
  </si>
  <si>
    <t>San Antonio</t>
  </si>
  <si>
    <t>La Playa</t>
  </si>
  <si>
    <t>Mosquera</t>
  </si>
  <si>
    <t>Jurado</t>
  </si>
  <si>
    <t>Santa Barbara</t>
  </si>
  <si>
    <t>Concepción</t>
  </si>
  <si>
    <t>Los Ángeles</t>
  </si>
  <si>
    <t>Las Encinas</t>
  </si>
  <si>
    <t>Cerotal</t>
  </si>
  <si>
    <t>Los Alisales</t>
  </si>
  <si>
    <t>La Laguna</t>
  </si>
  <si>
    <t>La Laguna Centro (Cabecera)</t>
  </si>
  <si>
    <t>San Luis</t>
  </si>
  <si>
    <t>Alto San Pedro</t>
  </si>
  <si>
    <t>El Barbero y la Playa</t>
  </si>
  <si>
    <t>San Fernando Alto</t>
  </si>
  <si>
    <t>San Fernando Bajo</t>
  </si>
  <si>
    <t>Dolores Centro</t>
  </si>
  <si>
    <t>Buesaquillo</t>
  </si>
  <si>
    <t>Buesaquillo Centro (Cabecera)</t>
  </si>
  <si>
    <t>La Alianza</t>
  </si>
  <si>
    <t>San Francisco</t>
  </si>
  <si>
    <t>La Huecada</t>
  </si>
  <si>
    <t>Pejendino Reyes</t>
  </si>
  <si>
    <t>El Carmelo</t>
  </si>
  <si>
    <t>Tamboloma</t>
  </si>
  <si>
    <t>Buesaquillo alto</t>
  </si>
  <si>
    <t>Cujacal Centro</t>
  </si>
  <si>
    <t>Cujacal san Isidro</t>
  </si>
  <si>
    <t>Cujacal alto villa julia</t>
  </si>
  <si>
    <t>Daza (Cabecera)</t>
  </si>
  <si>
    <t>San Juan Alto</t>
  </si>
  <si>
    <t>San Juan Bajo</t>
  </si>
  <si>
    <t>Tosoabi</t>
  </si>
  <si>
    <t>Chachatoy</t>
  </si>
  <si>
    <t>Pinasaco</t>
  </si>
  <si>
    <t>San Antonio de Aranda</t>
  </si>
  <si>
    <t>La Caldera</t>
  </si>
  <si>
    <t>Caldera Centro (Cabecera)</t>
  </si>
  <si>
    <t>Alto Caldera</t>
  </si>
  <si>
    <t>Pradera Bajo</t>
  </si>
  <si>
    <t>Arrayán Alto</t>
  </si>
  <si>
    <t>Los Arrayanes</t>
  </si>
  <si>
    <t>Villa Campiña</t>
  </si>
  <si>
    <t>El Encano</t>
  </si>
  <si>
    <t>El Encano Centro (Cabecera)</t>
  </si>
  <si>
    <t>Ramos</t>
  </si>
  <si>
    <t>Romerillo</t>
  </si>
  <si>
    <t>Motilón</t>
  </si>
  <si>
    <t>Carrizo</t>
  </si>
  <si>
    <t>Casapamba</t>
  </si>
  <si>
    <t>El Socorro</t>
  </si>
  <si>
    <t>El Puerto</t>
  </si>
  <si>
    <t>Campo Alegre</t>
  </si>
  <si>
    <t>Santa Rosa</t>
  </si>
  <si>
    <t>Mojondinoy</t>
  </si>
  <si>
    <t>Naranjal</t>
  </si>
  <si>
    <t>El Estero</t>
  </si>
  <si>
    <t>Santa Teresita y Santa Lucía</t>
  </si>
  <si>
    <t>Cabrera</t>
  </si>
  <si>
    <t>Cabrera Centro (Cabecera)</t>
  </si>
  <si>
    <t>Buenavista</t>
  </si>
  <si>
    <t>Duarte</t>
  </si>
  <si>
    <t>La Paz y El Purgatorio.</t>
  </si>
  <si>
    <t>San Fernando</t>
  </si>
  <si>
    <t>San Fernando Centro Vereda (Cabecera)</t>
  </si>
  <si>
    <t>Dolores Retén</t>
  </si>
  <si>
    <t>Alto San Fernando</t>
  </si>
  <si>
    <t>La Cadena</t>
  </si>
  <si>
    <t>Camino Real y Caracolito.</t>
  </si>
  <si>
    <t>Mocondino</t>
  </si>
  <si>
    <t>Mocondino Centro (Cabecera)</t>
  </si>
  <si>
    <t>Canchala</t>
  </si>
  <si>
    <t>Puerres</t>
  </si>
  <si>
    <t>Mocondino y Dolores</t>
  </si>
  <si>
    <t>Jamondino</t>
  </si>
  <si>
    <t>Jamondino Centro (Cabecera)</t>
  </si>
  <si>
    <t>Santa Helena y Jamondino</t>
  </si>
  <si>
    <t>Jongovito</t>
  </si>
  <si>
    <t>Jongovito Centro</t>
  </si>
  <si>
    <t>Chuquimarca</t>
  </si>
  <si>
    <t>Cruz Loma</t>
  </si>
  <si>
    <t>Josefina</t>
  </si>
  <si>
    <t>Armenia</t>
  </si>
  <si>
    <t>El Carmen</t>
  </si>
  <si>
    <t>Bajo Casanare</t>
  </si>
  <si>
    <t>San Gabriel</t>
  </si>
  <si>
    <t>TEMPORADA</t>
  </si>
  <si>
    <t>PEATON ATROPELLADO POR TRACTOCAMION</t>
  </si>
  <si>
    <t>2018-INESTIGAR</t>
  </si>
  <si>
    <t>PASAJERO DE TRACTOR</t>
  </si>
  <si>
    <t>ARRANCAR SIN PRECAUCIÓN</t>
  </si>
  <si>
    <t>Etiquetas de columna</t>
  </si>
  <si>
    <t>PASAJERO AUTOMÓVIL</t>
  </si>
  <si>
    <t>PASAJERO BUS</t>
  </si>
  <si>
    <t>COMUNA/CORREGIMIENTO</t>
  </si>
  <si>
    <t>AÑO 2019</t>
  </si>
  <si>
    <t>Conductor Bicicleta</t>
  </si>
  <si>
    <t>Pasajero Vehículo público</t>
  </si>
  <si>
    <t>Conductor Vehículo público</t>
  </si>
  <si>
    <t>Acompañante Vehículo Particular</t>
  </si>
  <si>
    <t>Conductor Vehículo Particular</t>
  </si>
  <si>
    <t xml:space="preserve">Porcentaje </t>
  </si>
  <si>
    <t xml:space="preserve">Absoluta </t>
  </si>
  <si>
    <t>Variación</t>
  </si>
  <si>
    <t>%</t>
  </si>
  <si>
    <t>Condición Victima</t>
  </si>
  <si>
    <t>Cantidad</t>
  </si>
  <si>
    <t>COMUNA 12</t>
  </si>
  <si>
    <t>LUGAR</t>
  </si>
  <si>
    <t>CANT</t>
  </si>
  <si>
    <t>COMPARATIVO OCCISOS POR CUMUNA Y CORREGIMIENTO</t>
  </si>
  <si>
    <t>PASAJERO DE CAMION</t>
  </si>
  <si>
    <t>TOTAL PEATONES ATROPELLADOS</t>
  </si>
  <si>
    <t>PEATON ATROPELLADO POR CAMIÓN</t>
  </si>
  <si>
    <t>PEATON ATROPELLADO POR MICRO BUS</t>
  </si>
  <si>
    <t>PEATON ATROPELLADO POR BICICLETA</t>
  </si>
  <si>
    <t>COMPARATIVO PERSONAS FALLECIDAS POR TIPO DE VÍCTIMA Y VEHÍCULO</t>
  </si>
  <si>
    <t>2019</t>
  </si>
  <si>
    <t>A2019</t>
  </si>
  <si>
    <t>A2018</t>
  </si>
  <si>
    <t>A2017</t>
  </si>
  <si>
    <t>A2016</t>
  </si>
  <si>
    <t>HECHOS TRANSITO</t>
  </si>
  <si>
    <t>HECHOS DITRA</t>
  </si>
  <si>
    <t>Fuente-: Unidad de Policia Judicial</t>
  </si>
  <si>
    <t>COMPARATIVO OCCISOS POR MES</t>
  </si>
  <si>
    <t>COMPARATIVO OCCISOS POR GENERO</t>
  </si>
  <si>
    <t>COMPARATIVO OCCISOS POR DIA DEL HECHO</t>
  </si>
  <si>
    <t>ADELANTAR POR LA DERECHA</t>
  </si>
  <si>
    <t>OTRA</t>
  </si>
  <si>
    <t>DEL CICLISTA O MOTOCICLISTA</t>
  </si>
  <si>
    <t>DEL CONDUCTOR EN GENERAL</t>
  </si>
  <si>
    <t>DEL VEHÍCULO</t>
  </si>
  <si>
    <t>DE LA VÍA</t>
  </si>
  <si>
    <t>DEL PEATÓN</t>
  </si>
  <si>
    <t>DEL PASAJERO O ACOMPAÑANTE</t>
  </si>
  <si>
    <r>
      <t>090</t>
    </r>
    <r>
      <rPr>
        <sz val="11"/>
        <color theme="1"/>
        <rFont val="Calibri"/>
        <family val="2"/>
        <scheme val="minor"/>
      </rPr>
      <t> </t>
    </r>
  </si>
  <si>
    <t>TRANSPORTAR OTRA PERSONA O COSAS.</t>
  </si>
  <si>
    <r>
      <t>091</t>
    </r>
    <r>
      <rPr>
        <sz val="11"/>
        <color theme="1"/>
        <rFont val="Calibri"/>
        <family val="2"/>
        <scheme val="minor"/>
      </rPr>
      <t> </t>
    </r>
  </si>
  <si>
    <t>NO CONDUCIR A HORCAJADAS</t>
  </si>
  <si>
    <t>092 </t>
  </si>
  <si>
    <t>NO SUJETAR LOS MANUBRIOS</t>
  </si>
  <si>
    <r>
      <t>093</t>
    </r>
    <r>
      <rPr>
        <sz val="11"/>
        <color theme="1"/>
        <rFont val="Calibri"/>
        <family val="2"/>
        <scheme val="minor"/>
      </rPr>
      <t> </t>
    </r>
  </si>
  <si>
    <t>TRANSITAR DISTANTE DE LA ACERA U ORILLA DE LA CALZADA</t>
  </si>
  <si>
    <r>
      <t>094</t>
    </r>
    <r>
      <rPr>
        <sz val="11"/>
        <color theme="1"/>
        <rFont val="Calibri"/>
        <family val="2"/>
        <scheme val="minor"/>
      </rPr>
      <t> </t>
    </r>
  </si>
  <si>
    <t>CIRCULAR POR CALZADAS O CARRILES DESTINADOS A BUSES Y BUSETAS</t>
  </si>
  <si>
    <r>
      <t>095</t>
    </r>
    <r>
      <rPr>
        <sz val="11"/>
        <color theme="1"/>
        <rFont val="Calibri"/>
        <family val="2"/>
        <scheme val="minor"/>
      </rPr>
      <t> </t>
    </r>
  </si>
  <si>
    <t>TRANSITAR UNO AL LADO DEL OTRO</t>
  </si>
  <si>
    <r>
      <t>096</t>
    </r>
    <r>
      <rPr>
        <sz val="11"/>
        <color theme="1"/>
        <rFont val="Calibri"/>
        <family val="2"/>
        <scheme val="minor"/>
      </rPr>
      <t> </t>
    </r>
  </si>
  <si>
    <t>SUJETARSE A OTRO VEHÍCULO</t>
  </si>
  <si>
    <r>
      <t>097</t>
    </r>
    <r>
      <rPr>
        <sz val="11"/>
        <color theme="1"/>
        <rFont val="Calibri"/>
        <family val="2"/>
        <scheme val="minor"/>
      </rPr>
      <t> </t>
    </r>
  </si>
  <si>
    <t>TRANSITAR POR VÍAS PROHIBIDAS</t>
  </si>
  <si>
    <r>
      <t>098</t>
    </r>
    <r>
      <rPr>
        <sz val="11"/>
        <color theme="1"/>
        <rFont val="Calibri"/>
        <family val="2"/>
        <scheme val="minor"/>
      </rPr>
      <t> </t>
    </r>
  </si>
  <si>
    <t>TRANSITAR ENTRE VEHÍCULOS</t>
  </si>
  <si>
    <t> NO HACER USO DE SEÑALES REFLECTIVAS O LUMINOSAS</t>
  </si>
  <si>
    <t>101 </t>
  </si>
  <si>
    <t>ADELANTAR EN CURVA O EN PENDIENTES</t>
  </si>
  <si>
    <t>102 </t>
  </si>
  <si>
    <t>103 </t>
  </si>
  <si>
    <t>ADELANTAR CERRANDO</t>
  </si>
  <si>
    <t>104 </t>
  </si>
  <si>
    <t>ADELANTAR INVADIENDO CARRIL DE SENTIDO CONTRARIO</t>
  </si>
  <si>
    <t>105 </t>
  </si>
  <si>
    <t>ADELANTAR EN ZONA PROHIBIDA</t>
  </si>
  <si>
    <t>106 </t>
  </si>
  <si>
    <t>ADELANTAR INVADIENDO CARRIL DEL MISMO SENTIDO EN ZIGZAG</t>
  </si>
  <si>
    <t>107 </t>
  </si>
  <si>
    <t>APROVISIONAMIENTO INDEBIDO</t>
  </si>
  <si>
    <t>108 </t>
  </si>
  <si>
    <t>CARGA SOBRESALIENTE SIN SEÑALES</t>
  </si>
  <si>
    <t>109 </t>
  </si>
  <si>
    <t>DEFECTOS FÍSICOS Y PSÍQUICOS</t>
  </si>
  <si>
    <t>110 </t>
  </si>
  <si>
    <t>EXCESO EN HORAS DE CONDUCCIÓN</t>
  </si>
  <si>
    <t>111 </t>
  </si>
  <si>
    <t>DEJAR OBSTÁCULOS EN LA VÍA</t>
  </si>
  <si>
    <t>112 </t>
  </si>
  <si>
    <t>DESOBEDECER SEÑALES O NORMAS DE TRÁNSITO</t>
  </si>
  <si>
    <t>113 </t>
  </si>
  <si>
    <t>DESOBEDECER AL AGENTE</t>
  </si>
  <si>
    <t>114 </t>
  </si>
  <si>
    <t>115 </t>
  </si>
  <si>
    <t>EMBRIAGUEZ O SUSTANCIAS ALUCINÓGENAS</t>
  </si>
  <si>
    <t>116 </t>
  </si>
  <si>
    <t>117 </t>
  </si>
  <si>
    <t>EXPLOSIVOS O SIMILARES CON PASAJEROS</t>
  </si>
  <si>
    <t>118 </t>
  </si>
  <si>
    <t>FALTA DE MANTENIMIENTO MECÁNICO</t>
  </si>
  <si>
    <t>119 </t>
  </si>
  <si>
    <t>FRENAR BRUSCAMENTE</t>
  </si>
  <si>
    <t>120 </t>
  </si>
  <si>
    <t>PASAJEROS OBSTRUYENDO EL CONDUCTOR O SOBRECUPO</t>
  </si>
  <si>
    <t>121 </t>
  </si>
  <si>
    <t>122 </t>
  </si>
  <si>
    <t>GIRAR BRUSCAMENTE</t>
  </si>
  <si>
    <t>123 </t>
  </si>
  <si>
    <t>NO RESPETAR PRELACIÓN DE INTERSECCIONES O GIROS</t>
  </si>
  <si>
    <t>124 </t>
  </si>
  <si>
    <t>NO CAMBIAR LUCES</t>
  </si>
  <si>
    <t>125 </t>
  </si>
  <si>
    <t>ESTACIONAR SIN SEGURIDAD</t>
  </si>
  <si>
    <t>126 </t>
  </si>
  <si>
    <t>FALTA DE PREVENCIÓN ANTE ANIMALES EN LA VÍA</t>
  </si>
  <si>
    <t>127 </t>
  </si>
  <si>
    <t>TRANSITAR EN CONTRAVÍA</t>
  </si>
  <si>
    <t>128 </t>
  </si>
  <si>
    <t>RECOGER O DEJAR PASAJEROS SOBRE LA CALZADA</t>
  </si>
  <si>
    <t>129 </t>
  </si>
  <si>
    <t>TRANSPORTAR PASAJEROS EN LA PARTE EXTERIOR</t>
  </si>
  <si>
    <t>130 </t>
  </si>
  <si>
    <t>TRANSITAR SIN LUCES</t>
  </si>
  <si>
    <t>131 </t>
  </si>
  <si>
    <t>132 </t>
  </si>
  <si>
    <t>NO RESPETAR PRELACIÓN</t>
  </si>
  <si>
    <t>133 </t>
  </si>
  <si>
    <t>SUBIRSE AL ANDÉN O VÍAS PEATONALES</t>
  </si>
  <si>
    <t> REVERSO IMPRUDENTE</t>
  </si>
  <si>
    <t>135 </t>
  </si>
  <si>
    <t>REMOLQUE SIN PRECAUCIÓN</t>
  </si>
  <si>
    <t>136 </t>
  </si>
  <si>
    <t>INCENDIO POR REPARACIÓN INDEBIDA</t>
  </si>
  <si>
    <t>137 </t>
  </si>
  <si>
    <t>FALTA DE SEÑALES EN VEHÍCULO VARADO</t>
  </si>
  <si>
    <t>138 </t>
  </si>
  <si>
    <t>FALTA DE PRECAUCIÓN POR NIEBLA, LLUVIA O HUMO</t>
  </si>
  <si>
    <t>139 </t>
  </si>
  <si>
    <t>140 </t>
  </si>
  <si>
    <t>TRANSITAR SIN LOS DISPOSITIVOS LUMINOSOS DE DETENCIÓN</t>
  </si>
  <si>
    <t>141 </t>
  </si>
  <si>
    <t>VEHÍCULO MAL ESTACIONADO</t>
  </si>
  <si>
    <t>142 </t>
  </si>
  <si>
    <t>SEMÁFORO EN ROJO</t>
  </si>
  <si>
    <t>143 </t>
  </si>
  <si>
    <t>PONER EN MARCHA UN VEHÍCULO SIN PRECAUCIONES</t>
  </si>
  <si>
    <t>144 </t>
  </si>
  <si>
    <t>CARGA SOBRESALIENTE SIN AUTORIZACIÓN</t>
  </si>
  <si>
    <t>145 </t>
  </si>
  <si>
    <t>146 </t>
  </si>
  <si>
    <t>REALIZAR GIRO EN “U”</t>
  </si>
  <si>
    <t>147 </t>
  </si>
  <si>
    <t>CONDUCIR VEHÍCULO SIN ADAPTACIONES</t>
  </si>
  <si>
    <t>148 </t>
  </si>
  <si>
    <t>EXCESO DE PESO</t>
  </si>
  <si>
    <t>149 </t>
  </si>
  <si>
    <t>REPARAR VEHÍCULO EN VÍA PÚBLICA</t>
  </si>
  <si>
    <t>150 </t>
  </si>
  <si>
    <t>IMPARTIR ENSEÑANZA AUTOMOVILÍSTICA SIN AUTORIZACIÓN</t>
  </si>
  <si>
    <t>151 </t>
  </si>
  <si>
    <t>TRANSPORTE DE CARGA SIN SEGURIDAD</t>
  </si>
  <si>
    <t>152 </t>
  </si>
  <si>
    <t>DEJAR O RECOGER PASAJEROS EN SITIOS NO DEMARCADOS</t>
  </si>
  <si>
    <t>153 </t>
  </si>
  <si>
    <t>NO PORTAR ESPEJOS</t>
  </si>
  <si>
    <t>154 </t>
  </si>
  <si>
    <t>TRANSITAR CON LAS PUERTAS ABIERTAS</t>
  </si>
  <si>
    <t>155 </t>
  </si>
  <si>
    <t>CARGUE O DESCARGUE EN HORAS O SITIOS PROHIBIDOS</t>
  </si>
  <si>
    <t>156 </t>
  </si>
  <si>
    <t>TRANSPORTAR PASAJEROS EN VEHÍCULOS DE CARGA</t>
  </si>
  <si>
    <t>157 </t>
  </si>
  <si>
    <t>201 </t>
  </si>
  <si>
    <t>FALLAS EN LAS LLANTAS</t>
  </si>
  <si>
    <t>202 </t>
  </si>
  <si>
    <t>FALLAS EN LOS FRENOS</t>
  </si>
  <si>
    <t>203 </t>
  </si>
  <si>
    <t>FALLAS EN LA DIRECCIÓN</t>
  </si>
  <si>
    <t>204 </t>
  </si>
  <si>
    <t>FALLAS EN LAS LUCES DIRECCIONALES</t>
  </si>
  <si>
    <t>205 </t>
  </si>
  <si>
    <t>FALLAS EN LUCES DE FRENO</t>
  </si>
  <si>
    <t>206 </t>
  </si>
  <si>
    <t>FALLAS EN LUCES DELANTERAS</t>
  </si>
  <si>
    <t>207 </t>
  </si>
  <si>
    <t>FALLAS EN LUCES POSTERIORES</t>
  </si>
  <si>
    <t>208 </t>
  </si>
  <si>
    <t>FALLAS EN EL PITO</t>
  </si>
  <si>
    <t>209 </t>
  </si>
  <si>
    <t>FALLAS EN EL TUBO DE ESCAPE. GASES EN EL INTERIOR DEL VEHÍCULO</t>
  </si>
  <si>
    <t>210 </t>
  </si>
  <si>
    <t>FALLAS EN EL LIMPIABRISAS</t>
  </si>
  <si>
    <t>211 </t>
  </si>
  <si>
    <t>FALLAS EN EL SISTEMA ELÉCTRICO</t>
  </si>
  <si>
    <t>212 </t>
  </si>
  <si>
    <t>FALLAS EN LAS PUERTAS</t>
  </si>
  <si>
    <t>213 </t>
  </si>
  <si>
    <t>AUSENCIA O DEFICIENCIA DE ESPEJOS RETROVISORES</t>
  </si>
  <si>
    <t>214 </t>
  </si>
  <si>
    <t>VIDRIOS EN MAL ESTADO</t>
  </si>
  <si>
    <t>215 </t>
  </si>
  <si>
    <t>FALLAS EN AJUSTE CAPÓ</t>
  </si>
  <si>
    <t>216 </t>
  </si>
  <si>
    <t>TANQUE DE COMBUSTIBLE MAL UBICADO</t>
  </si>
  <si>
    <t>217 </t>
  </si>
  <si>
    <t>OTRAS</t>
  </si>
  <si>
    <t>301 </t>
  </si>
  <si>
    <t>302 </t>
  </si>
  <si>
    <t>AUSENCIA O DEFICIENCIA EN DEMARCACIÓN</t>
  </si>
  <si>
    <t>303 </t>
  </si>
  <si>
    <t>SUPERFICIE LISA</t>
  </si>
  <si>
    <t>304 </t>
  </si>
  <si>
    <t>SUPERFICIE HÚMEDA</t>
  </si>
  <si>
    <t>305 </t>
  </si>
  <si>
    <t>OBSTÁCULOS EN LA VÍA</t>
  </si>
  <si>
    <t>306 </t>
  </si>
  <si>
    <t>HUECOS</t>
  </si>
  <si>
    <t>307 </t>
  </si>
  <si>
    <t>DEJAR O MOVILIZAR SEMOVIENTES EN LA VÍA</t>
  </si>
  <si>
    <t>308 </t>
  </si>
  <si>
    <t>401 </t>
  </si>
  <si>
    <t>PASAR SEMÁFORO EN ROJO</t>
  </si>
  <si>
    <t>402 </t>
  </si>
  <si>
    <t>SALIR POR DELANTE DE UN VEHÍCULO</t>
  </si>
  <si>
    <t>403 </t>
  </si>
  <si>
    <t>TRANSITAR POR SU DERECHA EN VÍAS RURALES</t>
  </si>
  <si>
    <t>404 </t>
  </si>
  <si>
    <t>405 </t>
  </si>
  <si>
    <t>JUGAR EN LA VÍA</t>
  </si>
  <si>
    <t>406 </t>
  </si>
  <si>
    <t>CRUZAR EN DIAGONAL</t>
  </si>
  <si>
    <t> PARARSE SOBRE LA CALZADA</t>
  </si>
  <si>
    <t>408 </t>
  </si>
  <si>
    <t>CRUZAR EN CURVA</t>
  </si>
  <si>
    <t>409 </t>
  </si>
  <si>
    <t>410 </t>
  </si>
  <si>
    <t>CRUZAR EN ESTADO DE EMBRIAGUEZ</t>
  </si>
  <si>
    <t>411 </t>
  </si>
  <si>
    <t>501 </t>
  </si>
  <si>
    <t>VIAJAR COLGADO O EN LOS ESTRIBOS</t>
  </si>
  <si>
    <t>502 </t>
  </si>
  <si>
    <t>DESCENDER O SUBIR DEL VEHÍCULO EN MARCHA</t>
  </si>
  <si>
    <t>503 </t>
  </si>
  <si>
    <t>PASAJERO EMBRIAGADO</t>
  </si>
  <si>
    <t>504 </t>
  </si>
  <si>
    <t>VIAJAR A LA IZQUIERDA DEL CONDUCTOR</t>
  </si>
  <si>
    <t>505 </t>
  </si>
  <si>
    <t>NIÑOS EN EL ASIENTO DELANTERO</t>
  </si>
  <si>
    <t>506 </t>
  </si>
  <si>
    <t>2021</t>
  </si>
  <si>
    <t>A2021</t>
  </si>
  <si>
    <t>A2020</t>
  </si>
  <si>
    <t>2020</t>
  </si>
  <si>
    <t>AÑO 2021</t>
  </si>
  <si>
    <t>AÑO 2020</t>
  </si>
  <si>
    <t>EDAD EN AÑOS</t>
  </si>
  <si>
    <t>0 A 10</t>
  </si>
  <si>
    <t>11 A 20</t>
  </si>
  <si>
    <t>21 A 30</t>
  </si>
  <si>
    <t>31 A 40</t>
  </si>
  <si>
    <t>41 A 50</t>
  </si>
  <si>
    <t>51 A 60</t>
  </si>
  <si>
    <t>61 A 70</t>
  </si>
  <si>
    <t>71 A 80</t>
  </si>
  <si>
    <t>81 A 90</t>
  </si>
  <si>
    <t>91 A 100</t>
  </si>
  <si>
    <t>GUALMATAN</t>
  </si>
  <si>
    <t xml:space="preserve"> GUALMATAN</t>
  </si>
  <si>
    <t>SETRA - DENAR</t>
  </si>
  <si>
    <t>Caida de ocupante</t>
  </si>
  <si>
    <t>LA LAGUNA</t>
  </si>
  <si>
    <t>LA CALDERA</t>
  </si>
  <si>
    <t>OBONUCO</t>
  </si>
  <si>
    <t>JAMONDINO</t>
  </si>
  <si>
    <t>EL SOCORRO</t>
  </si>
  <si>
    <t>2022</t>
  </si>
  <si>
    <t>A2022</t>
  </si>
  <si>
    <t>AÑO 2022</t>
  </si>
  <si>
    <t>Información 2022 corte 06 de ENERO</t>
  </si>
  <si>
    <t>FUERA DE ESTADISTICA</t>
  </si>
  <si>
    <t>PENDIENTE PARA SALIR DE ESTADISITICA</t>
  </si>
  <si>
    <t xml:space="preserve">OTRO </t>
  </si>
  <si>
    <t>OTRO</t>
  </si>
  <si>
    <t>Información 2022 corte 06 de AGOSTO</t>
  </si>
  <si>
    <t xml:space="preserve">                                                                                                                                                                       PROCESO MOVILIDAD Y SEGURIDAD VIAL</t>
  </si>
  <si>
    <t>Nombre del formato:</t>
  </si>
  <si>
    <t>VERSION 
1</t>
  </si>
  <si>
    <t>PAGINA
1 DE 1</t>
  </si>
  <si>
    <t xml:space="preserve">                                                                                                                                                                                BASE DE DATOS OCCISOS </t>
  </si>
  <si>
    <t>1.CASO #</t>
  </si>
  <si>
    <t>2.AÑO</t>
  </si>
  <si>
    <t>3.RESPONSABLE</t>
  </si>
  <si>
    <t>4.FECHA HECHO</t>
  </si>
  <si>
    <t>5.HORA HECHO</t>
  </si>
  <si>
    <t>6.FECHA QUE FALLECE</t>
  </si>
  <si>
    <t>7.HORA QUE FALLECE</t>
  </si>
  <si>
    <t>8.CANTIDAD</t>
  </si>
  <si>
    <t>9.DIA SEMANA DEL HECHO</t>
  </si>
  <si>
    <t>10.MES DEL HECHO</t>
  </si>
  <si>
    <t>11.GENERO</t>
  </si>
  <si>
    <t xml:space="preserve">12.NOMBRE COMPLETO DE LA VICTIMA </t>
  </si>
  <si>
    <t>13.TIPO DE  DOCUMENTO</t>
  </si>
  <si>
    <t>14.NUMERO DE IDENTIFICACIÓN</t>
  </si>
  <si>
    <t>15.EDAD</t>
  </si>
  <si>
    <t>16.SPOA</t>
  </si>
  <si>
    <t xml:space="preserve"> 17.CLASE ACCIDENTE</t>
  </si>
  <si>
    <t>18.TIPO DE VEHICULO CULPABLE</t>
  </si>
  <si>
    <t>19.SERVICIO CULPABLE</t>
  </si>
  <si>
    <t>20.PLACA CULPABLE</t>
  </si>
  <si>
    <t>21.TIPO DE VICTIMA</t>
  </si>
  <si>
    <t>22.TIPO DE VEHICULO IMPLICADO</t>
  </si>
  <si>
    <t>23.SERVICIO IMPLICADO</t>
  </si>
  <si>
    <t>24.PLACA IMPLICADO</t>
  </si>
  <si>
    <t>25.EXPERTICIO IMPLICADO</t>
  </si>
  <si>
    <t>26.TIPO DE VEHICULO IMPLICADO3</t>
  </si>
  <si>
    <t>27.SERVICIO IMPLICADO</t>
  </si>
  <si>
    <t>28.PLACA IMPLICADO</t>
  </si>
  <si>
    <t>29.ZONA</t>
  </si>
  <si>
    <t>30.TIPO RUTA</t>
  </si>
  <si>
    <t>31.SECTOR RUTA</t>
  </si>
  <si>
    <t>32.SIEVI KILOMETRO ACCIDENTE</t>
  </si>
  <si>
    <t>33.DIRECCION</t>
  </si>
  <si>
    <t>34.BARRIOS HECHO</t>
  </si>
  <si>
    <t>35.COMUNA</t>
  </si>
  <si>
    <t>36.No. Hipotesis</t>
  </si>
  <si>
    <t>37.HIPOTESIS HECHOS ACCI</t>
  </si>
  <si>
    <t>38.DESCRPCION DEL HECHO</t>
  </si>
  <si>
    <t>39.CASO</t>
  </si>
  <si>
    <t>40.LESION</t>
  </si>
  <si>
    <t>41.DETALLES LESION</t>
  </si>
  <si>
    <t xml:space="preserve">42.CHALECO AGENTE </t>
  </si>
  <si>
    <t>43.No IPAT</t>
  </si>
  <si>
    <t>44.ESTADO DE LLANTAS</t>
  </si>
  <si>
    <t>CODIGO
MSV_f_019</t>
  </si>
  <si>
    <t xml:space="preserve">FECHA
03-Oct-22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</si>
</sst>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/mm\/yyyy"/>
    <numFmt numFmtId="165" formatCode="h:mm:ss;@"/>
    <numFmt numFmtId="166" formatCode="0.0"/>
  </numFmts>
  <fonts count="7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rgb="FF333333"/>
      <name val="Verdana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rgb="FFFF0000"/>
      <name val="Century Gothic"/>
      <family val="2"/>
    </font>
    <font>
      <b/>
      <sz val="10"/>
      <color rgb="FFFF0000"/>
      <name val="Century Gothic"/>
      <family val="2"/>
    </font>
    <font>
      <sz val="9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rgb="FFFFFFFF"/>
      <name val="Century Gothic"/>
      <family val="2"/>
    </font>
    <font>
      <b/>
      <sz val="8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entury Gothic"/>
      <family val="2"/>
    </font>
    <font>
      <b/>
      <sz val="11"/>
      <color rgb="FFFFFFFF"/>
      <name val="Century Gothic"/>
      <family val="2"/>
    </font>
    <font>
      <b/>
      <sz val="12"/>
      <color theme="0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FF0000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1"/>
      <color rgb="FF000000"/>
      <name val="Century Gothic"/>
      <family val="2"/>
    </font>
    <font>
      <sz val="11"/>
      <name val="Century Gothic"/>
      <family val="2"/>
    </font>
    <font>
      <b/>
      <sz val="11"/>
      <color rgb="FFFF0000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</fonts>
  <fills count="3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3D6FF"/>
        <bgColor indexed="64"/>
      </patternFill>
    </fill>
    <fill>
      <patternFill patternType="solid">
        <fgColor rgb="FFE2E4FF"/>
        <bgColor indexed="64"/>
      </patternFill>
    </fill>
    <fill>
      <patternFill patternType="solid">
        <fgColor rgb="FFEAEB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rgb="FFD3DFE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C00000"/>
        <bgColor theme="4" tint="0.79998168889431442"/>
      </patternFill>
    </fill>
    <fill>
      <patternFill patternType="solid">
        <fgColor rgb="FFF2F2F2"/>
        <bgColor indexed="64"/>
      </patternFill>
    </fill>
    <fill>
      <patternFill patternType="solid">
        <fgColor rgb="FFF5F9FD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9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14" fontId="3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14" fontId="2" fillId="0" borderId="7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20" fontId="4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20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1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left"/>
    </xf>
    <xf numFmtId="49" fontId="3" fillId="0" borderId="5" xfId="0" applyNumberFormat="1" applyFont="1" applyFill="1" applyBorder="1" applyAlignment="1">
      <alignment horizontal="left"/>
    </xf>
    <xf numFmtId="49" fontId="2" fillId="0" borderId="7" xfId="0" applyNumberFormat="1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165" fontId="3" fillId="0" borderId="5" xfId="0" applyNumberFormat="1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165" fontId="2" fillId="0" borderId="7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5" xfId="0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10" fillId="0" borderId="0" xfId="0" applyFont="1" applyFill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5" fillId="5" borderId="5" xfId="0" applyNumberFormat="1" applyFont="1" applyFill="1" applyBorder="1" applyAlignment="1">
      <alignment horizontal="center" vertical="center"/>
    </xf>
    <xf numFmtId="20" fontId="4" fillId="5" borderId="5" xfId="0" applyNumberFormat="1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0" borderId="0" xfId="0" applyFill="1"/>
    <xf numFmtId="49" fontId="5" fillId="5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left" wrapText="1"/>
    </xf>
    <xf numFmtId="49" fontId="2" fillId="0" borderId="5" xfId="0" applyNumberFormat="1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49" fontId="5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/>
    </xf>
    <xf numFmtId="0" fontId="5" fillId="5" borderId="5" xfId="0" applyNumberFormat="1" applyFont="1" applyFill="1" applyBorder="1" applyAlignment="1">
      <alignment horizontal="center" vertical="center"/>
    </xf>
    <xf numFmtId="20" fontId="5" fillId="5" borderId="5" xfId="0" applyNumberFormat="1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/>
    </xf>
    <xf numFmtId="49" fontId="5" fillId="5" borderId="5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49" fontId="4" fillId="5" borderId="5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NumberFormat="1"/>
    <xf numFmtId="0" fontId="0" fillId="0" borderId="5" xfId="0" applyBorder="1" applyAlignment="1"/>
    <xf numFmtId="0" fontId="2" fillId="7" borderId="11" xfId="0" applyNumberFormat="1" applyFont="1" applyFill="1" applyBorder="1"/>
    <xf numFmtId="0" fontId="0" fillId="0" borderId="0" xfId="0" applyAlignment="1">
      <alignment horizontal="left"/>
    </xf>
    <xf numFmtId="0" fontId="2" fillId="7" borderId="11" xfId="0" applyFont="1" applyFill="1" applyBorder="1" applyAlignment="1">
      <alignment horizontal="left"/>
    </xf>
    <xf numFmtId="0" fontId="14" fillId="0" borderId="5" xfId="0" applyFont="1" applyBorder="1" applyAlignment="1"/>
    <xf numFmtId="0" fontId="0" fillId="8" borderId="5" xfId="0" applyFill="1" applyBorder="1" applyAlignment="1">
      <alignment horizontal="center"/>
    </xf>
    <xf numFmtId="9" fontId="15" fillId="0" borderId="0" xfId="0" applyNumberFormat="1" applyFont="1" applyBorder="1"/>
    <xf numFmtId="0" fontId="0" fillId="0" borderId="7" xfId="0" applyBorder="1" applyAlignment="1">
      <alignment horizontal="center"/>
    </xf>
    <xf numFmtId="0" fontId="16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9" fontId="1" fillId="2" borderId="15" xfId="0" applyNumberFormat="1" applyFont="1" applyFill="1" applyBorder="1" applyAlignment="1">
      <alignment horizontal="center"/>
    </xf>
    <xf numFmtId="49" fontId="17" fillId="0" borderId="7" xfId="0" applyNumberFormat="1" applyFont="1" applyFill="1" applyBorder="1" applyAlignment="1">
      <alignment horizontal="center"/>
    </xf>
    <xf numFmtId="165" fontId="17" fillId="0" borderId="7" xfId="0" applyNumberFormat="1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/>
    </xf>
    <xf numFmtId="1" fontId="0" fillId="0" borderId="0" xfId="0" applyNumberFormat="1"/>
    <xf numFmtId="0" fontId="7" fillId="0" borderId="5" xfId="0" applyFont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2" fillId="7" borderId="16" xfId="0" applyFont="1" applyFill="1" applyBorder="1"/>
    <xf numFmtId="0" fontId="0" fillId="0" borderId="0" xfId="0" applyAlignment="1">
      <alignment horizontal="left" indent="1"/>
    </xf>
    <xf numFmtId="19" fontId="0" fillId="0" borderId="0" xfId="0" applyNumberFormat="1" applyAlignment="1">
      <alignment horizontal="left" indent="1"/>
    </xf>
    <xf numFmtId="0" fontId="2" fillId="0" borderId="16" xfId="0" applyFont="1" applyBorder="1" applyAlignment="1">
      <alignment horizontal="left"/>
    </xf>
    <xf numFmtId="0" fontId="2" fillId="0" borderId="16" xfId="0" applyNumberFormat="1" applyFont="1" applyBorder="1"/>
    <xf numFmtId="1" fontId="17" fillId="0" borderId="7" xfId="0" applyNumberFormat="1" applyFont="1" applyFill="1" applyBorder="1" applyAlignment="1">
      <alignment horizontal="center"/>
    </xf>
    <xf numFmtId="14" fontId="17" fillId="0" borderId="7" xfId="0" applyNumberFormat="1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19" fontId="0" fillId="4" borderId="0" xfId="0" applyNumberFormat="1" applyFill="1" applyAlignment="1">
      <alignment horizontal="left" indent="1"/>
    </xf>
    <xf numFmtId="0" fontId="0" fillId="4" borderId="0" xfId="0" applyNumberFormat="1" applyFill="1"/>
    <xf numFmtId="0" fontId="0" fillId="0" borderId="5" xfId="0" applyBorder="1"/>
    <xf numFmtId="19" fontId="0" fillId="0" borderId="5" xfId="0" applyNumberFormat="1" applyBorder="1" applyAlignment="1">
      <alignment horizontal="left" indent="1"/>
    </xf>
    <xf numFmtId="19" fontId="0" fillId="8" borderId="5" xfId="0" applyNumberFormat="1" applyFill="1" applyBorder="1" applyAlignment="1">
      <alignment horizontal="left" indent="1"/>
    </xf>
    <xf numFmtId="0" fontId="1" fillId="11" borderId="5" xfId="0" applyFont="1" applyFill="1" applyBorder="1" applyAlignment="1">
      <alignment horizontal="center" vertical="center"/>
    </xf>
    <xf numFmtId="19" fontId="1" fillId="11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/>
    </xf>
    <xf numFmtId="0" fontId="0" fillId="8" borderId="5" xfId="0" applyNumberFormat="1" applyFill="1" applyBorder="1" applyAlignment="1">
      <alignment horizontal="center"/>
    </xf>
    <xf numFmtId="165" fontId="0" fillId="0" borderId="0" xfId="0" applyNumberFormat="1" applyAlignment="1">
      <alignment horizontal="left" indent="1"/>
    </xf>
    <xf numFmtId="165" fontId="0" fillId="0" borderId="0" xfId="0" applyNumberFormat="1" applyFill="1" applyAlignment="1">
      <alignment horizontal="left" indent="1"/>
    </xf>
    <xf numFmtId="0" fontId="0" fillId="0" borderId="6" xfId="0" applyBorder="1" applyAlignment="1">
      <alignment horizontal="center"/>
    </xf>
    <xf numFmtId="0" fontId="9" fillId="10" borderId="5" xfId="0" applyNumberFormat="1" applyFont="1" applyFill="1" applyBorder="1" applyAlignment="1">
      <alignment horizontal="center"/>
    </xf>
    <xf numFmtId="0" fontId="9" fillId="12" borderId="5" xfId="0" applyFont="1" applyFill="1" applyBorder="1" applyAlignment="1">
      <alignment horizontal="center"/>
    </xf>
    <xf numFmtId="165" fontId="0" fillId="0" borderId="5" xfId="0" applyNumberFormat="1" applyBorder="1" applyAlignment="1">
      <alignment horizontal="left"/>
    </xf>
    <xf numFmtId="0" fontId="0" fillId="0" borderId="5" xfId="0" applyBorder="1" applyAlignment="1">
      <alignment wrapText="1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0" fillId="0" borderId="19" xfId="0" applyBorder="1" applyAlignment="1">
      <alignment horizontal="center" vertical="center"/>
    </xf>
    <xf numFmtId="165" fontId="0" fillId="0" borderId="18" xfId="0" applyNumberFormat="1" applyBorder="1" applyAlignment="1">
      <alignment horizontal="left" vertical="center"/>
    </xf>
    <xf numFmtId="0" fontId="0" fillId="0" borderId="5" xfId="0" applyFill="1" applyBorder="1" applyAlignment="1">
      <alignment wrapText="1"/>
    </xf>
    <xf numFmtId="0" fontId="0" fillId="13" borderId="5" xfId="0" applyFill="1" applyBorder="1"/>
    <xf numFmtId="0" fontId="1" fillId="2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2" fillId="0" borderId="0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8" fillId="8" borderId="5" xfId="0" applyNumberFormat="1" applyFont="1" applyFill="1" applyBorder="1" applyAlignment="1">
      <alignment horizontal="center"/>
    </xf>
    <xf numFmtId="165" fontId="0" fillId="0" borderId="5" xfId="0" applyNumberFormat="1" applyBorder="1" applyAlignment="1">
      <alignment horizontal="left" indent="1"/>
    </xf>
    <xf numFmtId="165" fontId="0" fillId="8" borderId="5" xfId="0" applyNumberFormat="1" applyFill="1" applyBorder="1" applyAlignment="1">
      <alignment horizontal="left" indent="1"/>
    </xf>
    <xf numFmtId="0" fontId="0" fillId="14" borderId="5" xfId="0" applyFill="1" applyBorder="1"/>
    <xf numFmtId="165" fontId="0" fillId="0" borderId="5" xfId="0" applyNumberFormat="1" applyFill="1" applyBorder="1" applyAlignment="1">
      <alignment horizontal="left" indent="1"/>
    </xf>
    <xf numFmtId="0" fontId="2" fillId="0" borderId="5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/>
    <xf numFmtId="0" fontId="22" fillId="0" borderId="5" xfId="0" applyFont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0" fillId="4" borderId="0" xfId="0" applyFill="1"/>
    <xf numFmtId="0" fontId="17" fillId="4" borderId="5" xfId="0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20" fontId="5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2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165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 vertical="center"/>
    </xf>
    <xf numFmtId="14" fontId="3" fillId="0" borderId="7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/>
    </xf>
    <xf numFmtId="49" fontId="12" fillId="0" borderId="5" xfId="0" applyNumberFormat="1" applyFont="1" applyFill="1" applyBorder="1" applyAlignment="1">
      <alignment horizontal="center"/>
    </xf>
    <xf numFmtId="0" fontId="23" fillId="0" borderId="5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4" borderId="5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20" fontId="5" fillId="4" borderId="5" xfId="0" applyNumberFormat="1" applyFont="1" applyFill="1" applyBorder="1" applyAlignment="1">
      <alignment horizontal="center" vertical="center" wrapText="1"/>
    </xf>
    <xf numFmtId="14" fontId="5" fillId="4" borderId="5" xfId="0" applyNumberFormat="1" applyFont="1" applyFill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/>
    </xf>
    <xf numFmtId="49" fontId="18" fillId="0" borderId="7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left" wrapText="1"/>
    </xf>
    <xf numFmtId="1" fontId="2" fillId="0" borderId="7" xfId="0" applyNumberFormat="1" applyFont="1" applyFill="1" applyBorder="1" applyAlignment="1">
      <alignment horizontal="center"/>
    </xf>
    <xf numFmtId="49" fontId="21" fillId="0" borderId="5" xfId="0" applyNumberFormat="1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49" fontId="3" fillId="8" borderId="5" xfId="0" applyNumberFormat="1" applyFont="1" applyFill="1" applyBorder="1" applyAlignment="1">
      <alignment horizontal="center"/>
    </xf>
    <xf numFmtId="1" fontId="24" fillId="0" borderId="7" xfId="0" applyNumberFormat="1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14" fontId="24" fillId="0" borderId="7" xfId="0" applyNumberFormat="1" applyFont="1" applyFill="1" applyBorder="1" applyAlignment="1">
      <alignment horizontal="center"/>
    </xf>
    <xf numFmtId="165" fontId="24" fillId="0" borderId="7" xfId="0" applyNumberFormat="1" applyFont="1" applyFill="1" applyBorder="1" applyAlignment="1">
      <alignment horizontal="center"/>
    </xf>
    <xf numFmtId="49" fontId="24" fillId="0" borderId="7" xfId="0" applyNumberFormat="1" applyFont="1" applyFill="1" applyBorder="1" applyAlignment="1">
      <alignment horizontal="center"/>
    </xf>
    <xf numFmtId="49" fontId="25" fillId="0" borderId="7" xfId="0" applyNumberFormat="1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49" fontId="27" fillId="0" borderId="7" xfId="0" applyNumberFormat="1" applyFont="1" applyFill="1" applyBorder="1" applyAlignment="1">
      <alignment horizontal="center"/>
    </xf>
    <xf numFmtId="49" fontId="24" fillId="0" borderId="7" xfId="0" applyNumberFormat="1" applyFont="1" applyFill="1" applyBorder="1" applyAlignment="1">
      <alignment horizontal="left" wrapText="1"/>
    </xf>
    <xf numFmtId="49" fontId="24" fillId="0" borderId="7" xfId="0" applyNumberFormat="1" applyFont="1" applyFill="1" applyBorder="1" applyAlignment="1">
      <alignment horizontal="left"/>
    </xf>
    <xf numFmtId="0" fontId="24" fillId="0" borderId="8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8" fillId="0" borderId="0" xfId="0" applyFont="1" applyFill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8" fillId="0" borderId="5" xfId="0" applyNumberFormat="1" applyFont="1" applyFill="1" applyBorder="1" applyAlignment="1">
      <alignment horizontal="center"/>
    </xf>
    <xf numFmtId="0" fontId="0" fillId="8" borderId="5" xfId="0" applyFill="1" applyBorder="1"/>
    <xf numFmtId="0" fontId="3" fillId="8" borderId="5" xfId="0" applyFont="1" applyFill="1" applyBorder="1" applyAlignment="1">
      <alignment horizontal="center"/>
    </xf>
    <xf numFmtId="49" fontId="3" fillId="8" borderId="7" xfId="0" applyNumberFormat="1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 vertical="center" wrapText="1"/>
    </xf>
    <xf numFmtId="14" fontId="3" fillId="8" borderId="7" xfId="0" applyNumberFormat="1" applyFont="1" applyFill="1" applyBorder="1" applyAlignment="1">
      <alignment horizontal="center" vertical="center"/>
    </xf>
    <xf numFmtId="165" fontId="3" fillId="8" borderId="7" xfId="0" applyNumberFormat="1" applyFont="1" applyFill="1" applyBorder="1" applyAlignment="1">
      <alignment horizontal="center" vertical="center"/>
    </xf>
    <xf numFmtId="165" fontId="3" fillId="8" borderId="7" xfId="0" applyNumberFormat="1" applyFont="1" applyFill="1" applyBorder="1" applyAlignment="1">
      <alignment horizontal="center"/>
    </xf>
    <xf numFmtId="1" fontId="3" fillId="8" borderId="7" xfId="0" applyNumberFormat="1" applyFont="1" applyFill="1" applyBorder="1" applyAlignment="1">
      <alignment horizontal="center"/>
    </xf>
    <xf numFmtId="49" fontId="3" fillId="8" borderId="7" xfId="0" applyNumberFormat="1" applyFont="1" applyFill="1" applyBorder="1" applyAlignment="1">
      <alignment horizontal="center" vertical="center"/>
    </xf>
    <xf numFmtId="49" fontId="12" fillId="8" borderId="7" xfId="0" applyNumberFormat="1" applyFont="1" applyFill="1" applyBorder="1" applyAlignment="1">
      <alignment horizontal="center"/>
    </xf>
    <xf numFmtId="0" fontId="23" fillId="8" borderId="7" xfId="0" applyNumberFormat="1" applyFont="1" applyFill="1" applyBorder="1" applyAlignment="1">
      <alignment horizontal="center"/>
    </xf>
    <xf numFmtId="0" fontId="17" fillId="8" borderId="5" xfId="0" applyFont="1" applyFill="1" applyBorder="1" applyAlignment="1">
      <alignment horizontal="center"/>
    </xf>
    <xf numFmtId="49" fontId="3" fillId="8" borderId="7" xfId="0" applyNumberFormat="1" applyFont="1" applyFill="1" applyBorder="1" applyAlignment="1">
      <alignment horizontal="center" wrapText="1"/>
    </xf>
    <xf numFmtId="49" fontId="3" fillId="8" borderId="7" xfId="0" applyNumberFormat="1" applyFont="1" applyFill="1" applyBorder="1" applyAlignment="1">
      <alignment horizontal="left"/>
    </xf>
    <xf numFmtId="0" fontId="3" fillId="8" borderId="7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49" fontId="3" fillId="8" borderId="8" xfId="0" applyNumberFormat="1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 vertical="center"/>
    </xf>
    <xf numFmtId="0" fontId="0" fillId="8" borderId="0" xfId="0" applyFill="1"/>
    <xf numFmtId="49" fontId="3" fillId="4" borderId="5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/>
    </xf>
    <xf numFmtId="0" fontId="3" fillId="15" borderId="5" xfId="0" applyFont="1" applyFill="1" applyBorder="1" applyAlignment="1">
      <alignment horizontal="center"/>
    </xf>
    <xf numFmtId="0" fontId="3" fillId="15" borderId="5" xfId="0" applyFont="1" applyFill="1" applyBorder="1" applyAlignment="1">
      <alignment horizontal="center" vertical="center" wrapText="1"/>
    </xf>
    <xf numFmtId="14" fontId="3" fillId="15" borderId="5" xfId="0" applyNumberFormat="1" applyFont="1" applyFill="1" applyBorder="1" applyAlignment="1">
      <alignment horizontal="center" vertical="center" wrapText="1"/>
    </xf>
    <xf numFmtId="20" fontId="3" fillId="15" borderId="5" xfId="0" applyNumberFormat="1" applyFont="1" applyFill="1" applyBorder="1" applyAlignment="1">
      <alignment horizontal="center" vertical="center" wrapText="1"/>
    </xf>
    <xf numFmtId="1" fontId="3" fillId="15" borderId="5" xfId="0" applyNumberFormat="1" applyFont="1" applyFill="1" applyBorder="1" applyAlignment="1">
      <alignment horizontal="center"/>
    </xf>
    <xf numFmtId="49" fontId="3" fillId="15" borderId="5" xfId="0" applyNumberFormat="1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/>
    </xf>
    <xf numFmtId="0" fontId="0" fillId="15" borderId="0" xfId="0" applyFill="1"/>
    <xf numFmtId="49" fontId="3" fillId="2" borderId="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/>
    </xf>
    <xf numFmtId="1" fontId="29" fillId="0" borderId="7" xfId="0" applyNumberFormat="1" applyFont="1" applyFill="1" applyBorder="1" applyAlignment="1">
      <alignment horizontal="center"/>
    </xf>
    <xf numFmtId="0" fontId="29" fillId="0" borderId="7" xfId="0" applyFont="1" applyFill="1" applyBorder="1" applyAlignment="1">
      <alignment horizontal="center"/>
    </xf>
    <xf numFmtId="49" fontId="29" fillId="0" borderId="7" xfId="0" applyNumberFormat="1" applyFont="1" applyFill="1" applyBorder="1" applyAlignment="1">
      <alignment horizontal="center" vertical="center"/>
    </xf>
    <xf numFmtId="14" fontId="29" fillId="0" borderId="7" xfId="0" applyNumberFormat="1" applyFont="1" applyFill="1" applyBorder="1" applyAlignment="1">
      <alignment horizontal="center" vertical="center"/>
    </xf>
    <xf numFmtId="165" fontId="29" fillId="0" borderId="7" xfId="0" applyNumberFormat="1" applyFont="1" applyFill="1" applyBorder="1" applyAlignment="1">
      <alignment horizontal="center" vertical="center"/>
    </xf>
    <xf numFmtId="165" fontId="29" fillId="0" borderId="7" xfId="0" applyNumberFormat="1" applyFont="1" applyFill="1" applyBorder="1" applyAlignment="1">
      <alignment horizontal="center"/>
    </xf>
    <xf numFmtId="49" fontId="29" fillId="0" borderId="7" xfId="0" applyNumberFormat="1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14" fontId="29" fillId="0" borderId="7" xfId="0" applyNumberFormat="1" applyFont="1" applyFill="1" applyBorder="1" applyAlignment="1">
      <alignment horizontal="center"/>
    </xf>
    <xf numFmtId="0" fontId="31" fillId="0" borderId="7" xfId="0" applyFont="1" applyFill="1" applyBorder="1" applyAlignment="1">
      <alignment horizontal="center"/>
    </xf>
    <xf numFmtId="0" fontId="29" fillId="0" borderId="8" xfId="0" applyFont="1" applyFill="1" applyBorder="1" applyAlignment="1">
      <alignment horizontal="center"/>
    </xf>
    <xf numFmtId="0" fontId="0" fillId="0" borderId="5" xfId="0" applyFill="1" applyBorder="1"/>
    <xf numFmtId="49" fontId="2" fillId="0" borderId="7" xfId="0" applyNumberFormat="1" applyFont="1" applyFill="1" applyBorder="1" applyAlignment="1">
      <alignment horizontal="center" wrapText="1"/>
    </xf>
    <xf numFmtId="1" fontId="32" fillId="0" borderId="7" xfId="0" applyNumberFormat="1" applyFont="1" applyFill="1" applyBorder="1" applyAlignment="1">
      <alignment horizontal="center"/>
    </xf>
    <xf numFmtId="0" fontId="32" fillId="0" borderId="7" xfId="0" applyFont="1" applyFill="1" applyBorder="1" applyAlignment="1">
      <alignment horizontal="center"/>
    </xf>
    <xf numFmtId="14" fontId="32" fillId="0" borderId="7" xfId="0" applyNumberFormat="1" applyFont="1" applyFill="1" applyBorder="1" applyAlignment="1">
      <alignment horizontal="center"/>
    </xf>
    <xf numFmtId="165" fontId="32" fillId="0" borderId="7" xfId="0" applyNumberFormat="1" applyFont="1" applyFill="1" applyBorder="1" applyAlignment="1">
      <alignment horizontal="center"/>
    </xf>
    <xf numFmtId="49" fontId="32" fillId="0" borderId="7" xfId="0" applyNumberFormat="1" applyFont="1" applyFill="1" applyBorder="1" applyAlignment="1">
      <alignment horizontal="center"/>
    </xf>
    <xf numFmtId="49" fontId="33" fillId="0" borderId="7" xfId="0" applyNumberFormat="1" applyFont="1" applyFill="1" applyBorder="1" applyAlignment="1">
      <alignment horizontal="center"/>
    </xf>
    <xf numFmtId="0" fontId="34" fillId="0" borderId="7" xfId="0" applyFont="1" applyFill="1" applyBorder="1" applyAlignment="1">
      <alignment horizontal="center"/>
    </xf>
    <xf numFmtId="49" fontId="35" fillId="0" borderId="7" xfId="0" applyNumberFormat="1" applyFont="1" applyFill="1" applyBorder="1" applyAlignment="1">
      <alignment horizontal="center"/>
    </xf>
    <xf numFmtId="49" fontId="32" fillId="0" borderId="7" xfId="0" applyNumberFormat="1" applyFont="1" applyFill="1" applyBorder="1" applyAlignment="1">
      <alignment horizontal="left" wrapText="1"/>
    </xf>
    <xf numFmtId="0" fontId="32" fillId="0" borderId="8" xfId="0" applyFont="1" applyFill="1" applyBorder="1" applyAlignment="1">
      <alignment horizontal="center"/>
    </xf>
    <xf numFmtId="0" fontId="36" fillId="0" borderId="7" xfId="0" applyFont="1" applyFill="1" applyBorder="1" applyAlignment="1">
      <alignment horizontal="center"/>
    </xf>
    <xf numFmtId="1" fontId="37" fillId="0" borderId="7" xfId="0" applyNumberFormat="1" applyFont="1" applyFill="1" applyBorder="1" applyAlignment="1">
      <alignment horizontal="center"/>
    </xf>
    <xf numFmtId="0" fontId="37" fillId="0" borderId="7" xfId="0" applyFont="1" applyFill="1" applyBorder="1" applyAlignment="1">
      <alignment horizontal="center"/>
    </xf>
    <xf numFmtId="165" fontId="37" fillId="0" borderId="7" xfId="0" applyNumberFormat="1" applyFont="1" applyFill="1" applyBorder="1" applyAlignment="1">
      <alignment horizontal="center"/>
    </xf>
    <xf numFmtId="49" fontId="37" fillId="0" borderId="7" xfId="0" applyNumberFormat="1" applyFont="1" applyFill="1" applyBorder="1" applyAlignment="1">
      <alignment horizontal="center"/>
    </xf>
    <xf numFmtId="49" fontId="38" fillId="0" borderId="7" xfId="0" applyNumberFormat="1" applyFont="1" applyFill="1" applyBorder="1" applyAlignment="1">
      <alignment horizontal="center"/>
    </xf>
    <xf numFmtId="0" fontId="39" fillId="0" borderId="7" xfId="0" applyFont="1" applyFill="1" applyBorder="1" applyAlignment="1">
      <alignment horizontal="center"/>
    </xf>
    <xf numFmtId="0" fontId="37" fillId="0" borderId="8" xfId="0" applyFont="1" applyFill="1" applyBorder="1" applyAlignment="1">
      <alignment horizontal="center"/>
    </xf>
    <xf numFmtId="0" fontId="40" fillId="0" borderId="7" xfId="0" applyFont="1" applyFill="1" applyBorder="1" applyAlignment="1">
      <alignment horizontal="center"/>
    </xf>
    <xf numFmtId="49" fontId="0" fillId="16" borderId="4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37" fillId="0" borderId="7" xfId="0" applyNumberFormat="1" applyFont="1" applyFill="1" applyBorder="1" applyAlignment="1">
      <alignment horizontal="center"/>
    </xf>
    <xf numFmtId="1" fontId="41" fillId="0" borderId="7" xfId="0" applyNumberFormat="1" applyFont="1" applyFill="1" applyBorder="1" applyAlignment="1">
      <alignment horizontal="center"/>
    </xf>
    <xf numFmtId="0" fontId="41" fillId="0" borderId="7" xfId="0" applyFont="1" applyFill="1" applyBorder="1" applyAlignment="1">
      <alignment horizontal="center"/>
    </xf>
    <xf numFmtId="14" fontId="41" fillId="0" borderId="7" xfId="0" applyNumberFormat="1" applyFont="1" applyFill="1" applyBorder="1" applyAlignment="1">
      <alignment horizontal="center"/>
    </xf>
    <xf numFmtId="165" fontId="41" fillId="0" borderId="7" xfId="0" applyNumberFormat="1" applyFont="1" applyFill="1" applyBorder="1" applyAlignment="1">
      <alignment horizontal="center"/>
    </xf>
    <xf numFmtId="49" fontId="41" fillId="0" borderId="7" xfId="0" applyNumberFormat="1" applyFont="1" applyFill="1" applyBorder="1" applyAlignment="1">
      <alignment horizontal="center"/>
    </xf>
    <xf numFmtId="49" fontId="42" fillId="0" borderId="7" xfId="0" applyNumberFormat="1" applyFont="1" applyFill="1" applyBorder="1" applyAlignment="1">
      <alignment horizontal="center"/>
    </xf>
    <xf numFmtId="0" fontId="43" fillId="0" borderId="7" xfId="0" applyFont="1" applyFill="1" applyBorder="1" applyAlignment="1">
      <alignment horizontal="center"/>
    </xf>
    <xf numFmtId="0" fontId="41" fillId="0" borderId="8" xfId="0" applyFont="1" applyFill="1" applyBorder="1" applyAlignment="1">
      <alignment horizontal="center"/>
    </xf>
    <xf numFmtId="0" fontId="44" fillId="0" borderId="7" xfId="0" applyFont="1" applyFill="1" applyBorder="1" applyAlignment="1">
      <alignment horizontal="center"/>
    </xf>
    <xf numFmtId="0" fontId="45" fillId="0" borderId="7" xfId="0" applyFont="1" applyFill="1" applyBorder="1" applyAlignment="1">
      <alignment horizontal="center"/>
    </xf>
    <xf numFmtId="0" fontId="46" fillId="0" borderId="5" xfId="0" applyNumberFormat="1" applyFont="1" applyFill="1" applyBorder="1" applyAlignment="1">
      <alignment horizontal="center" vertical="center" wrapText="1"/>
    </xf>
    <xf numFmtId="14" fontId="45" fillId="0" borderId="7" xfId="0" applyNumberFormat="1" applyFont="1" applyFill="1" applyBorder="1" applyAlignment="1">
      <alignment horizontal="center"/>
    </xf>
    <xf numFmtId="165" fontId="45" fillId="0" borderId="7" xfId="0" applyNumberFormat="1" applyFont="1" applyFill="1" applyBorder="1" applyAlignment="1">
      <alignment horizontal="center"/>
    </xf>
    <xf numFmtId="14" fontId="45" fillId="0" borderId="5" xfId="0" applyNumberFormat="1" applyFont="1" applyFill="1" applyBorder="1" applyAlignment="1">
      <alignment horizontal="center" vertical="center"/>
    </xf>
    <xf numFmtId="1" fontId="45" fillId="0" borderId="7" xfId="0" applyNumberFormat="1" applyFont="1" applyFill="1" applyBorder="1" applyAlignment="1">
      <alignment horizontal="center"/>
    </xf>
    <xf numFmtId="49" fontId="45" fillId="0" borderId="7" xfId="0" applyNumberFormat="1" applyFont="1" applyFill="1" applyBorder="1" applyAlignment="1">
      <alignment horizontal="center"/>
    </xf>
    <xf numFmtId="49" fontId="47" fillId="0" borderId="7" xfId="0" applyNumberFormat="1" applyFont="1" applyFill="1" applyBorder="1" applyAlignment="1">
      <alignment horizontal="center"/>
    </xf>
    <xf numFmtId="0" fontId="48" fillId="0" borderId="7" xfId="0" applyFont="1" applyFill="1" applyBorder="1" applyAlignment="1">
      <alignment horizontal="center"/>
    </xf>
    <xf numFmtId="49" fontId="45" fillId="0" borderId="5" xfId="0" applyNumberFormat="1" applyFont="1" applyFill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/>
    </xf>
    <xf numFmtId="0" fontId="4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7" fillId="0" borderId="0" xfId="0" applyFont="1" applyFill="1"/>
    <xf numFmtId="49" fontId="45" fillId="0" borderId="7" xfId="0" applyNumberFormat="1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center"/>
    </xf>
    <xf numFmtId="49" fontId="45" fillId="0" borderId="7" xfId="0" applyNumberFormat="1" applyFont="1" applyFill="1" applyBorder="1" applyAlignment="1">
      <alignment horizontal="center" wrapText="1"/>
    </xf>
    <xf numFmtId="49" fontId="24" fillId="0" borderId="7" xfId="0" applyNumberFormat="1" applyFont="1" applyFill="1" applyBorder="1" applyAlignment="1">
      <alignment horizontal="center" wrapText="1"/>
    </xf>
    <xf numFmtId="49" fontId="32" fillId="0" borderId="7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49" fontId="37" fillId="0" borderId="7" xfId="0" applyNumberFormat="1" applyFont="1" applyFill="1" applyBorder="1" applyAlignment="1">
      <alignment horizontal="left" wrapText="1"/>
    </xf>
    <xf numFmtId="0" fontId="2" fillId="4" borderId="16" xfId="0" applyFont="1" applyFill="1" applyBorder="1"/>
    <xf numFmtId="0" fontId="0" fillId="8" borderId="9" xfId="0" applyFill="1" applyBorder="1"/>
    <xf numFmtId="0" fontId="0" fillId="0" borderId="0" xfId="0" applyAlignment="1">
      <alignment horizontal="center"/>
    </xf>
    <xf numFmtId="0" fontId="0" fillId="0" borderId="0" xfId="0" pivotButton="1"/>
    <xf numFmtId="0" fontId="49" fillId="17" borderId="0" xfId="0" applyFont="1" applyFill="1" applyAlignment="1">
      <alignment horizontal="left" vertical="center" wrapText="1" indent="1"/>
    </xf>
    <xf numFmtId="0" fontId="49" fillId="18" borderId="0" xfId="0" applyFont="1" applyFill="1" applyAlignment="1">
      <alignment horizontal="left" vertical="center" wrapText="1" indent="1"/>
    </xf>
    <xf numFmtId="0" fontId="49" fillId="19" borderId="0" xfId="0" applyFont="1" applyFill="1" applyAlignment="1">
      <alignment horizontal="left" vertical="center" wrapText="1" indent="1"/>
    </xf>
    <xf numFmtId="0" fontId="49" fillId="20" borderId="0" xfId="0" applyFont="1" applyFill="1" applyAlignment="1">
      <alignment horizontal="left" vertical="center" wrapText="1" indent="1"/>
    </xf>
    <xf numFmtId="0" fontId="2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NumberFormat="1" applyFill="1" applyBorder="1" applyAlignment="1">
      <alignment wrapText="1"/>
    </xf>
    <xf numFmtId="0" fontId="16" fillId="0" borderId="22" xfId="0" applyFont="1" applyFill="1" applyBorder="1" applyAlignment="1">
      <alignment horizontal="left"/>
    </xf>
    <xf numFmtId="0" fontId="50" fillId="0" borderId="7" xfId="0" applyNumberFormat="1" applyFont="1" applyFill="1" applyBorder="1" applyAlignment="1">
      <alignment wrapText="1"/>
    </xf>
    <xf numFmtId="0" fontId="50" fillId="0" borderId="5" xfId="0" applyFont="1" applyFill="1" applyBorder="1" applyAlignment="1">
      <alignment wrapText="1"/>
    </xf>
    <xf numFmtId="0" fontId="45" fillId="0" borderId="7" xfId="0" applyFont="1" applyFill="1" applyBorder="1" applyAlignment="1">
      <alignment wrapText="1"/>
    </xf>
    <xf numFmtId="0" fontId="51" fillId="0" borderId="22" xfId="0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0" fillId="0" borderId="5" xfId="0" applyNumberFormat="1" applyFill="1" applyBorder="1" applyAlignment="1">
      <alignment wrapText="1"/>
    </xf>
    <xf numFmtId="0" fontId="2" fillId="0" borderId="4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0" fillId="0" borderId="0" xfId="0" applyFill="1" applyBorder="1"/>
    <xf numFmtId="0" fontId="1" fillId="21" borderId="2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50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0" fontId="52" fillId="0" borderId="0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left"/>
    </xf>
    <xf numFmtId="0" fontId="53" fillId="8" borderId="5" xfId="0" applyFont="1" applyFill="1" applyBorder="1" applyAlignment="1">
      <alignment horizontal="center" vertical="center" wrapText="1"/>
    </xf>
    <xf numFmtId="9" fontId="53" fillId="8" borderId="5" xfId="0" applyNumberFormat="1" applyFont="1" applyFill="1" applyBorder="1" applyAlignment="1">
      <alignment horizontal="center" vertical="center" wrapText="1"/>
    </xf>
    <xf numFmtId="0" fontId="54" fillId="8" borderId="5" xfId="0" applyFont="1" applyFill="1" applyBorder="1" applyAlignment="1">
      <alignment horizontal="justify" vertical="center" wrapText="1"/>
    </xf>
    <xf numFmtId="10" fontId="55" fillId="0" borderId="0" xfId="0" applyNumberFormat="1" applyFont="1" applyFill="1" applyBorder="1" applyAlignment="1">
      <alignment horizontal="center" vertical="center" wrapText="1"/>
    </xf>
    <xf numFmtId="9" fontId="55" fillId="22" borderId="5" xfId="0" applyNumberFormat="1" applyFont="1" applyFill="1" applyBorder="1" applyAlignment="1">
      <alignment horizontal="center" vertical="center" wrapText="1"/>
    </xf>
    <xf numFmtId="0" fontId="55" fillId="22" borderId="5" xfId="0" applyFont="1" applyFill="1" applyBorder="1" applyAlignment="1">
      <alignment horizontal="center" vertical="center" wrapText="1"/>
    </xf>
    <xf numFmtId="10" fontId="55" fillId="22" borderId="5" xfId="0" applyNumberFormat="1" applyFont="1" applyFill="1" applyBorder="1" applyAlignment="1">
      <alignment horizontal="center" vertical="center" wrapText="1"/>
    </xf>
    <xf numFmtId="0" fontId="56" fillId="22" borderId="5" xfId="0" applyFont="1" applyFill="1" applyBorder="1" applyAlignment="1">
      <alignment horizontal="justify" vertical="center" wrapText="1"/>
    </xf>
    <xf numFmtId="0" fontId="55" fillId="8" borderId="5" xfId="0" applyFont="1" applyFill="1" applyBorder="1" applyAlignment="1">
      <alignment horizontal="center" vertical="center" wrapText="1"/>
    </xf>
    <xf numFmtId="10" fontId="55" fillId="8" borderId="5" xfId="0" applyNumberFormat="1" applyFont="1" applyFill="1" applyBorder="1" applyAlignment="1">
      <alignment horizontal="center" vertical="center" wrapText="1"/>
    </xf>
    <xf numFmtId="0" fontId="55" fillId="0" borderId="5" xfId="0" applyFont="1" applyFill="1" applyBorder="1" applyAlignment="1">
      <alignment horizontal="center" vertical="center" wrapText="1"/>
    </xf>
    <xf numFmtId="0" fontId="56" fillId="8" borderId="5" xfId="0" applyFont="1" applyFill="1" applyBorder="1" applyAlignment="1">
      <alignment horizontal="justify" vertical="center" wrapText="1"/>
    </xf>
    <xf numFmtId="0" fontId="55" fillId="23" borderId="5" xfId="0" applyFont="1" applyFill="1" applyBorder="1" applyAlignment="1">
      <alignment horizontal="center" vertical="center" wrapText="1"/>
    </xf>
    <xf numFmtId="9" fontId="0" fillId="0" borderId="0" xfId="0" applyNumberFormat="1" applyAlignment="1">
      <alignment wrapText="1"/>
    </xf>
    <xf numFmtId="0" fontId="16" fillId="0" borderId="9" xfId="0" applyFont="1" applyFill="1" applyBorder="1" applyAlignment="1">
      <alignment horizontal="left"/>
    </xf>
    <xf numFmtId="0" fontId="3" fillId="9" borderId="5" xfId="0" applyFont="1" applyFill="1" applyBorder="1" applyAlignment="1">
      <alignment wrapText="1"/>
    </xf>
    <xf numFmtId="0" fontId="2" fillId="25" borderId="5" xfId="0" applyNumberFormat="1" applyFont="1" applyFill="1" applyBorder="1"/>
    <xf numFmtId="0" fontId="2" fillId="25" borderId="5" xfId="0" applyFont="1" applyFill="1" applyBorder="1" applyAlignment="1">
      <alignment horizontal="left"/>
    </xf>
    <xf numFmtId="0" fontId="0" fillId="8" borderId="5" xfId="0" applyNumberFormat="1" applyFill="1" applyBorder="1"/>
    <xf numFmtId="0" fontId="0" fillId="0" borderId="5" xfId="0" applyNumberFormat="1" applyBorder="1"/>
    <xf numFmtId="0" fontId="0" fillId="0" borderId="5" xfId="0" applyBorder="1" applyAlignment="1">
      <alignment horizontal="left"/>
    </xf>
    <xf numFmtId="0" fontId="2" fillId="0" borderId="11" xfId="0" applyNumberFormat="1" applyFont="1" applyFill="1" applyBorder="1"/>
    <xf numFmtId="0" fontId="2" fillId="0" borderId="11" xfId="0" applyFont="1" applyFill="1" applyBorder="1" applyAlignment="1">
      <alignment horizontal="left"/>
    </xf>
    <xf numFmtId="0" fontId="0" fillId="0" borderId="0" xfId="0" applyNumberFormat="1" applyFill="1"/>
    <xf numFmtId="0" fontId="0" fillId="0" borderId="0" xfId="0" applyFill="1" applyAlignment="1">
      <alignment horizontal="left"/>
    </xf>
    <xf numFmtId="0" fontId="1" fillId="26" borderId="5" xfId="0" applyFont="1" applyFill="1" applyBorder="1" applyAlignment="1">
      <alignment horizontal="center"/>
    </xf>
    <xf numFmtId="0" fontId="58" fillId="0" borderId="0" xfId="0" applyFont="1"/>
    <xf numFmtId="0" fontId="2" fillId="9" borderId="5" xfId="0" applyFont="1" applyFill="1" applyBorder="1" applyAlignment="1">
      <alignment horizontal="center"/>
    </xf>
    <xf numFmtId="0" fontId="2" fillId="9" borderId="5" xfId="0" applyFont="1" applyFill="1" applyBorder="1"/>
    <xf numFmtId="0" fontId="2" fillId="8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0" xfId="0" applyBorder="1"/>
    <xf numFmtId="0" fontId="1" fillId="2" borderId="5" xfId="0" applyFont="1" applyFill="1" applyBorder="1"/>
    <xf numFmtId="0" fontId="54" fillId="27" borderId="24" xfId="0" applyFont="1" applyFill="1" applyBorder="1" applyAlignment="1">
      <alignment horizontal="right" vertical="center"/>
    </xf>
    <xf numFmtId="0" fontId="60" fillId="0" borderId="0" xfId="0" applyFont="1" applyBorder="1"/>
    <xf numFmtId="0" fontId="2" fillId="0" borderId="16" xfId="0" applyFont="1" applyFill="1" applyBorder="1"/>
    <xf numFmtId="0" fontId="62" fillId="0" borderId="24" xfId="0" applyFont="1" applyBorder="1" applyAlignment="1">
      <alignment horizontal="right" vertical="center"/>
    </xf>
    <xf numFmtId="0" fontId="62" fillId="0" borderId="24" xfId="0" applyFont="1" applyBorder="1" applyAlignment="1">
      <alignment vertical="center"/>
    </xf>
    <xf numFmtId="0" fontId="60" fillId="0" borderId="0" xfId="0" applyFont="1" applyFill="1" applyBorder="1"/>
    <xf numFmtId="0" fontId="60" fillId="0" borderId="5" xfId="0" applyFont="1" applyFill="1" applyBorder="1"/>
    <xf numFmtId="0" fontId="62" fillId="28" borderId="24" xfId="0" applyFont="1" applyFill="1" applyBorder="1" applyAlignment="1">
      <alignment horizontal="right" vertical="center"/>
    </xf>
    <xf numFmtId="0" fontId="62" fillId="28" borderId="24" xfId="0" applyFont="1" applyFill="1" applyBorder="1" applyAlignment="1">
      <alignment vertical="center"/>
    </xf>
    <xf numFmtId="0" fontId="59" fillId="28" borderId="15" xfId="0" applyFont="1" applyFill="1" applyBorder="1" applyAlignment="1">
      <alignment vertical="center"/>
    </xf>
    <xf numFmtId="0" fontId="60" fillId="0" borderId="2" xfId="0" applyFont="1" applyFill="1" applyBorder="1"/>
    <xf numFmtId="166" fontId="0" fillId="0" borderId="0" xfId="0" applyNumberFormat="1"/>
    <xf numFmtId="0" fontId="50" fillId="9" borderId="5" xfId="0" applyFont="1" applyFill="1" applyBorder="1"/>
    <xf numFmtId="9" fontId="0" fillId="0" borderId="0" xfId="0" applyNumberFormat="1" applyBorder="1"/>
    <xf numFmtId="0" fontId="60" fillId="0" borderId="5" xfId="0" applyFont="1" applyBorder="1"/>
    <xf numFmtId="0" fontId="63" fillId="29" borderId="30" xfId="0" applyFont="1" applyFill="1" applyBorder="1" applyAlignment="1">
      <alignment horizontal="center" vertical="center"/>
    </xf>
    <xf numFmtId="0" fontId="63" fillId="29" borderId="32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right" vertical="center"/>
    </xf>
    <xf numFmtId="0" fontId="62" fillId="0" borderId="0" xfId="0" applyFont="1" applyFill="1" applyBorder="1" applyAlignment="1">
      <alignment horizontal="right" vertical="center"/>
    </xf>
    <xf numFmtId="0" fontId="51" fillId="10" borderId="5" xfId="0" applyFont="1" applyFill="1" applyBorder="1"/>
    <xf numFmtId="0" fontId="64" fillId="2" borderId="33" xfId="0" applyFont="1" applyFill="1" applyBorder="1" applyAlignment="1">
      <alignment horizontal="center" vertical="center"/>
    </xf>
    <xf numFmtId="0" fontId="64" fillId="2" borderId="3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8" fillId="9" borderId="5" xfId="0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16" fillId="0" borderId="5" xfId="0" applyFont="1" applyBorder="1" applyAlignment="1">
      <alignment horizontal="left"/>
    </xf>
    <xf numFmtId="0" fontId="0" fillId="31" borderId="5" xfId="0" applyFill="1" applyBorder="1"/>
    <xf numFmtId="0" fontId="15" fillId="30" borderId="0" xfId="0" applyFont="1" applyFill="1"/>
    <xf numFmtId="0" fontId="0" fillId="0" borderId="6" xfId="0" applyNumberFormat="1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0" fontId="0" fillId="0" borderId="5" xfId="0" applyNumberFormat="1" applyFill="1" applyBorder="1"/>
    <xf numFmtId="9" fontId="8" fillId="0" borderId="0" xfId="0" applyNumberFormat="1" applyFont="1" applyFill="1" applyBorder="1"/>
    <xf numFmtId="9" fontId="3" fillId="8" borderId="0" xfId="0" applyNumberFormat="1" applyFont="1" applyFill="1" applyBorder="1" applyAlignment="1">
      <alignment horizontal="center"/>
    </xf>
    <xf numFmtId="9" fontId="8" fillId="0" borderId="0" xfId="0" applyNumberFormat="1" applyFont="1" applyBorder="1"/>
    <xf numFmtId="9" fontId="3" fillId="8" borderId="2" xfId="0" applyNumberFormat="1" applyFont="1" applyFill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57" fillId="24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7" xfId="0" applyNumberForma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0" xfId="0" applyFont="1" applyFill="1"/>
    <xf numFmtId="0" fontId="63" fillId="24" borderId="5" xfId="0" applyFont="1" applyFill="1" applyBorder="1" applyAlignment="1">
      <alignment horizontal="center" vertical="center" wrapText="1"/>
    </xf>
    <xf numFmtId="0" fontId="0" fillId="32" borderId="5" xfId="0" applyFill="1" applyBorder="1"/>
    <xf numFmtId="0" fontId="0" fillId="5" borderId="5" xfId="0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0" fillId="32" borderId="0" xfId="0" applyFill="1" applyBorder="1"/>
    <xf numFmtId="0" fontId="2" fillId="0" borderId="5" xfId="0" applyNumberFormat="1" applyFont="1" applyFill="1" applyBorder="1" applyAlignment="1">
      <alignment wrapText="1"/>
    </xf>
    <xf numFmtId="0" fontId="0" fillId="4" borderId="5" xfId="0" applyFill="1" applyBorder="1"/>
    <xf numFmtId="0" fontId="0" fillId="0" borderId="0" xfId="0" applyAlignment="1">
      <alignment horizontal="center" vertical="center"/>
    </xf>
    <xf numFmtId="0" fontId="16" fillId="3" borderId="5" xfId="0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16" fillId="0" borderId="4" xfId="0" applyFont="1" applyFill="1" applyBorder="1" applyAlignment="1">
      <alignment horizontal="left"/>
    </xf>
    <xf numFmtId="0" fontId="0" fillId="8" borderId="7" xfId="0" applyNumberFormat="1" applyFill="1" applyBorder="1" applyAlignment="1">
      <alignment wrapText="1"/>
    </xf>
    <xf numFmtId="0" fontId="0" fillId="8" borderId="7" xfId="0" applyFill="1" applyBorder="1" applyAlignment="1">
      <alignment wrapText="1"/>
    </xf>
    <xf numFmtId="0" fontId="0" fillId="8" borderId="8" xfId="0" applyNumberFormat="1" applyFill="1" applyBorder="1" applyAlignment="1">
      <alignment wrapText="1"/>
    </xf>
    <xf numFmtId="0" fontId="0" fillId="8" borderId="5" xfId="0" applyNumberFormat="1" applyFill="1" applyBorder="1" applyAlignment="1">
      <alignment wrapText="1"/>
    </xf>
    <xf numFmtId="0" fontId="0" fillId="8" borderId="6" xfId="0" applyNumberFormat="1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0" fillId="0" borderId="0" xfId="0" applyNumberFormat="1" applyFill="1" applyBorder="1" applyAlignment="1">
      <alignment wrapText="1"/>
    </xf>
    <xf numFmtId="0" fontId="0" fillId="8" borderId="0" xfId="0" applyNumberFormat="1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16" fillId="0" borderId="9" xfId="0" applyFont="1" applyBorder="1" applyAlignment="1">
      <alignment horizontal="left"/>
    </xf>
    <xf numFmtId="0" fontId="16" fillId="7" borderId="48" xfId="0" applyFont="1" applyFill="1" applyBorder="1" applyAlignment="1">
      <alignment horizontal="left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45" fillId="0" borderId="5" xfId="0" applyFont="1" applyBorder="1" applyAlignment="1">
      <alignment wrapText="1"/>
    </xf>
    <xf numFmtId="0" fontId="0" fillId="0" borderId="5" xfId="0" applyBorder="1" applyAlignment="1">
      <alignment horizontal="left"/>
    </xf>
    <xf numFmtId="0" fontId="60" fillId="8" borderId="5" xfId="0" applyFont="1" applyFill="1" applyBorder="1" applyAlignment="1">
      <alignment horizontal="left"/>
    </xf>
    <xf numFmtId="0" fontId="0" fillId="0" borderId="6" xfId="0" applyFill="1" applyBorder="1" applyAlignment="1">
      <alignment wrapText="1"/>
    </xf>
    <xf numFmtId="0" fontId="0" fillId="0" borderId="6" xfId="0" applyNumberFormat="1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65" fillId="0" borderId="0" xfId="0" applyFont="1"/>
    <xf numFmtId="0" fontId="65" fillId="0" borderId="0" xfId="0" applyFont="1" applyFill="1"/>
    <xf numFmtId="0" fontId="67" fillId="34" borderId="5" xfId="0" applyFont="1" applyFill="1" applyBorder="1"/>
    <xf numFmtId="0" fontId="66" fillId="0" borderId="5" xfId="0" applyFont="1" applyBorder="1" applyAlignment="1">
      <alignment wrapText="1"/>
    </xf>
    <xf numFmtId="14" fontId="65" fillId="0" borderId="0" xfId="0" applyNumberFormat="1" applyFont="1"/>
    <xf numFmtId="0" fontId="65" fillId="33" borderId="2" xfId="0" applyFont="1" applyFill="1" applyBorder="1"/>
    <xf numFmtId="1" fontId="65" fillId="0" borderId="0" xfId="0" applyNumberFormat="1" applyFont="1"/>
    <xf numFmtId="0" fontId="65" fillId="0" borderId="0" xfId="0" applyFont="1" applyAlignment="1">
      <alignment horizontal="center"/>
    </xf>
    <xf numFmtId="0" fontId="65" fillId="0" borderId="0" xfId="0" applyFont="1" applyAlignment="1">
      <alignment horizontal="center" wrapText="1"/>
    </xf>
    <xf numFmtId="0" fontId="65" fillId="0" borderId="0" xfId="0" applyFont="1" applyAlignment="1">
      <alignment wrapText="1"/>
    </xf>
    <xf numFmtId="14" fontId="56" fillId="2" borderId="2" xfId="0" applyNumberFormat="1" applyFont="1" applyFill="1" applyBorder="1" applyAlignment="1">
      <alignment horizontal="center" vertical="center" wrapText="1"/>
    </xf>
    <xf numFmtId="49" fontId="56" fillId="2" borderId="2" xfId="0" applyNumberFormat="1" applyFont="1" applyFill="1" applyBorder="1" applyAlignment="1">
      <alignment horizontal="center" vertical="center" wrapText="1"/>
    </xf>
    <xf numFmtId="1" fontId="56" fillId="2" borderId="2" xfId="0" applyNumberFormat="1" applyFont="1" applyFill="1" applyBorder="1" applyAlignment="1">
      <alignment horizontal="center" vertical="center" wrapText="1"/>
    </xf>
    <xf numFmtId="0" fontId="69" fillId="0" borderId="5" xfId="0" applyFont="1" applyFill="1" applyBorder="1" applyAlignment="1">
      <alignment horizontal="center"/>
    </xf>
    <xf numFmtId="49" fontId="69" fillId="0" borderId="5" xfId="0" applyNumberFormat="1" applyFont="1" applyFill="1" applyBorder="1" applyAlignment="1">
      <alignment horizontal="center"/>
    </xf>
    <xf numFmtId="14" fontId="69" fillId="0" borderId="5" xfId="0" applyNumberFormat="1" applyFont="1" applyFill="1" applyBorder="1" applyAlignment="1">
      <alignment horizontal="center"/>
    </xf>
    <xf numFmtId="164" fontId="69" fillId="0" borderId="5" xfId="0" applyNumberFormat="1" applyFont="1" applyFill="1" applyBorder="1" applyAlignment="1">
      <alignment horizontal="center"/>
    </xf>
    <xf numFmtId="165" fontId="69" fillId="0" borderId="5" xfId="0" applyNumberFormat="1" applyFont="1" applyFill="1" applyBorder="1" applyAlignment="1">
      <alignment horizontal="center"/>
    </xf>
    <xf numFmtId="1" fontId="69" fillId="0" borderId="5" xfId="0" applyNumberFormat="1" applyFont="1" applyFill="1" applyBorder="1" applyAlignment="1">
      <alignment horizontal="center"/>
    </xf>
    <xf numFmtId="49" fontId="69" fillId="0" borderId="5" xfId="0" applyNumberFormat="1" applyFont="1" applyFill="1" applyBorder="1" applyAlignment="1">
      <alignment horizontal="center" wrapText="1"/>
    </xf>
    <xf numFmtId="49" fontId="69" fillId="0" borderId="5" xfId="0" applyNumberFormat="1" applyFont="1" applyFill="1" applyBorder="1" applyAlignment="1">
      <alignment horizontal="left"/>
    </xf>
    <xf numFmtId="0" fontId="69" fillId="0" borderId="5" xfId="0" applyFont="1" applyFill="1" applyBorder="1" applyAlignment="1">
      <alignment horizontal="center" vertical="center" wrapText="1"/>
    </xf>
    <xf numFmtId="0" fontId="66" fillId="0" borderId="5" xfId="0" applyFont="1" applyFill="1" applyBorder="1" applyAlignment="1">
      <alignment horizontal="center"/>
    </xf>
    <xf numFmtId="0" fontId="70" fillId="0" borderId="5" xfId="0" applyFont="1" applyFill="1" applyBorder="1" applyAlignment="1">
      <alignment horizontal="center"/>
    </xf>
    <xf numFmtId="49" fontId="66" fillId="0" borderId="5" xfId="0" applyNumberFormat="1" applyFont="1" applyFill="1" applyBorder="1" applyAlignment="1">
      <alignment horizontal="center"/>
    </xf>
    <xf numFmtId="0" fontId="66" fillId="0" borderId="5" xfId="0" applyFont="1" applyFill="1" applyBorder="1" applyAlignment="1">
      <alignment horizontal="center" vertical="center"/>
    </xf>
    <xf numFmtId="49" fontId="69" fillId="0" borderId="5" xfId="0" applyNumberFormat="1" applyFont="1" applyFill="1" applyBorder="1" applyAlignment="1">
      <alignment horizontal="center" vertical="center"/>
    </xf>
    <xf numFmtId="3" fontId="69" fillId="0" borderId="5" xfId="0" applyNumberFormat="1" applyFont="1" applyFill="1" applyBorder="1" applyAlignment="1">
      <alignment horizontal="center"/>
    </xf>
    <xf numFmtId="0" fontId="69" fillId="0" borderId="5" xfId="0" applyFont="1" applyFill="1" applyBorder="1" applyAlignment="1">
      <alignment horizontal="center" vertical="center"/>
    </xf>
    <xf numFmtId="14" fontId="66" fillId="0" borderId="5" xfId="0" applyNumberFormat="1" applyFont="1" applyFill="1" applyBorder="1" applyAlignment="1">
      <alignment horizontal="center"/>
    </xf>
    <xf numFmtId="165" fontId="66" fillId="0" borderId="5" xfId="0" applyNumberFormat="1" applyFont="1" applyFill="1" applyBorder="1" applyAlignment="1">
      <alignment horizontal="center"/>
    </xf>
    <xf numFmtId="49" fontId="66" fillId="0" borderId="5" xfId="0" applyNumberFormat="1" applyFont="1" applyFill="1" applyBorder="1" applyAlignment="1">
      <alignment horizontal="left"/>
    </xf>
    <xf numFmtId="49" fontId="66" fillId="0" borderId="5" xfId="0" applyNumberFormat="1" applyFont="1" applyFill="1" applyBorder="1" applyAlignment="1">
      <alignment horizontal="center" wrapText="1"/>
    </xf>
    <xf numFmtId="0" fontId="66" fillId="0" borderId="5" xfId="0" applyFont="1" applyFill="1" applyBorder="1" applyAlignment="1">
      <alignment horizontal="center" wrapText="1"/>
    </xf>
    <xf numFmtId="0" fontId="66" fillId="0" borderId="5" xfId="0" applyFont="1" applyFill="1" applyBorder="1" applyAlignment="1">
      <alignment horizontal="left"/>
    </xf>
    <xf numFmtId="0" fontId="69" fillId="0" borderId="5" xfId="0" applyNumberFormat="1" applyFont="1" applyFill="1" applyBorder="1" applyAlignment="1">
      <alignment horizontal="center" vertical="center"/>
    </xf>
    <xf numFmtId="14" fontId="69" fillId="0" borderId="5" xfId="0" applyNumberFormat="1" applyFont="1" applyFill="1" applyBorder="1" applyAlignment="1">
      <alignment horizontal="center" vertical="center"/>
    </xf>
    <xf numFmtId="20" fontId="66" fillId="0" borderId="5" xfId="0" applyNumberFormat="1" applyFont="1" applyFill="1" applyBorder="1" applyAlignment="1">
      <alignment horizontal="center" vertical="center"/>
    </xf>
    <xf numFmtId="14" fontId="66" fillId="0" borderId="5" xfId="0" applyNumberFormat="1" applyFont="1" applyFill="1" applyBorder="1" applyAlignment="1">
      <alignment horizontal="center" vertical="center"/>
    </xf>
    <xf numFmtId="20" fontId="69" fillId="0" borderId="5" xfId="0" applyNumberFormat="1" applyFont="1" applyFill="1" applyBorder="1" applyAlignment="1">
      <alignment horizontal="center" vertical="center"/>
    </xf>
    <xf numFmtId="49" fontId="69" fillId="0" borderId="5" xfId="0" applyNumberFormat="1" applyFont="1" applyFill="1" applyBorder="1" applyAlignment="1">
      <alignment horizontal="center" vertical="center" wrapText="1"/>
    </xf>
    <xf numFmtId="49" fontId="69" fillId="0" borderId="5" xfId="0" applyNumberFormat="1" applyFont="1" applyFill="1" applyBorder="1" applyAlignment="1">
      <alignment horizontal="left" vertical="center"/>
    </xf>
    <xf numFmtId="49" fontId="66" fillId="0" borderId="5" xfId="0" applyNumberFormat="1" applyFont="1" applyFill="1" applyBorder="1" applyAlignment="1">
      <alignment horizontal="center" vertical="center"/>
    </xf>
    <xf numFmtId="164" fontId="69" fillId="0" borderId="5" xfId="0" applyNumberFormat="1" applyFont="1" applyFill="1" applyBorder="1" applyAlignment="1">
      <alignment horizontal="center" vertical="center"/>
    </xf>
    <xf numFmtId="0" fontId="69" fillId="0" borderId="5" xfId="0" applyFont="1" applyFill="1" applyBorder="1" applyAlignment="1">
      <alignment horizontal="left" vertical="center"/>
    </xf>
    <xf numFmtId="1" fontId="66" fillId="0" borderId="5" xfId="0" applyNumberFormat="1" applyFont="1" applyFill="1" applyBorder="1" applyAlignment="1">
      <alignment horizontal="center" vertical="center"/>
    </xf>
    <xf numFmtId="0" fontId="66" fillId="0" borderId="5" xfId="0" applyFont="1" applyFill="1" applyBorder="1" applyAlignment="1">
      <alignment horizontal="center" vertical="center" wrapText="1"/>
    </xf>
    <xf numFmtId="0" fontId="66" fillId="0" borderId="5" xfId="0" applyFont="1" applyFill="1" applyBorder="1" applyAlignment="1">
      <alignment horizontal="left" vertical="center"/>
    </xf>
    <xf numFmtId="1" fontId="69" fillId="0" borderId="5" xfId="0" applyNumberFormat="1" applyFont="1" applyFill="1" applyBorder="1" applyAlignment="1">
      <alignment horizontal="center" vertical="center"/>
    </xf>
    <xf numFmtId="0" fontId="66" fillId="0" borderId="5" xfId="0" applyNumberFormat="1" applyFont="1" applyFill="1" applyBorder="1" applyAlignment="1">
      <alignment horizontal="center" vertical="center"/>
    </xf>
    <xf numFmtId="49" fontId="66" fillId="0" borderId="5" xfId="0" applyNumberFormat="1" applyFont="1" applyFill="1" applyBorder="1" applyAlignment="1">
      <alignment horizontal="center" vertical="center" wrapText="1"/>
    </xf>
    <xf numFmtId="49" fontId="66" fillId="0" borderId="5" xfId="0" applyNumberFormat="1" applyFont="1" applyFill="1" applyBorder="1" applyAlignment="1">
      <alignment horizontal="left" vertical="center"/>
    </xf>
    <xf numFmtId="0" fontId="69" fillId="0" borderId="5" xfId="0" applyNumberFormat="1" applyFont="1" applyFill="1" applyBorder="1" applyAlignment="1">
      <alignment horizontal="center" vertical="center" wrapText="1"/>
    </xf>
    <xf numFmtId="14" fontId="69" fillId="0" borderId="5" xfId="0" applyNumberFormat="1" applyFont="1" applyFill="1" applyBorder="1" applyAlignment="1">
      <alignment horizontal="center" vertical="center" wrapText="1"/>
    </xf>
    <xf numFmtId="20" fontId="69" fillId="0" borderId="5" xfId="0" applyNumberFormat="1" applyFont="1" applyFill="1" applyBorder="1" applyAlignment="1">
      <alignment horizontal="center" vertical="center" wrapText="1"/>
    </xf>
    <xf numFmtId="0" fontId="65" fillId="0" borderId="5" xfId="0" applyFont="1" applyFill="1" applyBorder="1"/>
    <xf numFmtId="164" fontId="69" fillId="0" borderId="5" xfId="0" applyNumberFormat="1" applyFont="1" applyFill="1" applyBorder="1" applyAlignment="1">
      <alignment horizontal="center" vertical="center" wrapText="1"/>
    </xf>
    <xf numFmtId="1" fontId="69" fillId="0" borderId="5" xfId="0" applyNumberFormat="1" applyFont="1" applyFill="1" applyBorder="1" applyAlignment="1">
      <alignment horizontal="center" vertical="center" wrapText="1"/>
    </xf>
    <xf numFmtId="49" fontId="71" fillId="0" borderId="5" xfId="0" applyNumberFormat="1" applyFont="1" applyFill="1" applyBorder="1" applyAlignment="1">
      <alignment horizontal="center"/>
    </xf>
    <xf numFmtId="165" fontId="69" fillId="0" borderId="5" xfId="0" applyNumberFormat="1" applyFont="1" applyFill="1" applyBorder="1" applyAlignment="1">
      <alignment horizontal="center" vertical="center"/>
    </xf>
    <xf numFmtId="0" fontId="71" fillId="0" borderId="5" xfId="0" applyNumberFormat="1" applyFont="1" applyFill="1" applyBorder="1" applyAlignment="1">
      <alignment horizontal="center"/>
    </xf>
    <xf numFmtId="49" fontId="69" fillId="0" borderId="5" xfId="0" applyNumberFormat="1" applyFont="1" applyFill="1" applyBorder="1" applyAlignment="1">
      <alignment horizontal="left" wrapText="1"/>
    </xf>
    <xf numFmtId="165" fontId="66" fillId="0" borderId="5" xfId="0" applyNumberFormat="1" applyFont="1" applyFill="1" applyBorder="1" applyAlignment="1">
      <alignment horizontal="center" vertical="center"/>
    </xf>
    <xf numFmtId="1" fontId="66" fillId="0" borderId="5" xfId="0" applyNumberFormat="1" applyFont="1" applyFill="1" applyBorder="1" applyAlignment="1">
      <alignment horizontal="center"/>
    </xf>
    <xf numFmtId="0" fontId="65" fillId="0" borderId="5" xfId="0" applyNumberFormat="1" applyFont="1" applyFill="1" applyBorder="1" applyAlignment="1">
      <alignment horizontal="center"/>
    </xf>
    <xf numFmtId="0" fontId="70" fillId="0" borderId="5" xfId="0" applyFont="1" applyFill="1" applyBorder="1" applyAlignment="1">
      <alignment horizontal="center" vertical="center"/>
    </xf>
    <xf numFmtId="0" fontId="65" fillId="0" borderId="5" xfId="0" applyFont="1" applyFill="1" applyBorder="1" applyAlignment="1">
      <alignment horizontal="center"/>
    </xf>
    <xf numFmtId="49" fontId="72" fillId="0" borderId="5" xfId="0" applyNumberFormat="1" applyFont="1" applyFill="1" applyBorder="1" applyAlignment="1">
      <alignment horizontal="center" vertical="center" wrapText="1"/>
    </xf>
    <xf numFmtId="49" fontId="72" fillId="0" borderId="5" xfId="0" applyNumberFormat="1" applyFont="1" applyFill="1" applyBorder="1" applyAlignment="1">
      <alignment horizontal="center" wrapText="1"/>
    </xf>
    <xf numFmtId="0" fontId="72" fillId="0" borderId="5" xfId="0" applyFont="1" applyFill="1" applyBorder="1" applyAlignment="1">
      <alignment horizontal="center"/>
    </xf>
    <xf numFmtId="14" fontId="72" fillId="0" borderId="5" xfId="0" applyNumberFormat="1" applyFont="1" applyFill="1" applyBorder="1" applyAlignment="1">
      <alignment horizontal="center"/>
    </xf>
    <xf numFmtId="165" fontId="72" fillId="0" borderId="5" xfId="0" applyNumberFormat="1" applyFont="1" applyFill="1" applyBorder="1" applyAlignment="1">
      <alignment horizontal="center"/>
    </xf>
    <xf numFmtId="14" fontId="72" fillId="0" borderId="5" xfId="0" applyNumberFormat="1" applyFont="1" applyFill="1" applyBorder="1" applyAlignment="1">
      <alignment horizontal="center" vertical="center"/>
    </xf>
    <xf numFmtId="1" fontId="72" fillId="0" borderId="5" xfId="0" applyNumberFormat="1" applyFont="1" applyFill="1" applyBorder="1" applyAlignment="1">
      <alignment horizontal="center"/>
    </xf>
    <xf numFmtId="49" fontId="72" fillId="0" borderId="5" xfId="0" applyNumberFormat="1" applyFont="1" applyFill="1" applyBorder="1" applyAlignment="1">
      <alignment horizontal="center"/>
    </xf>
    <xf numFmtId="0" fontId="67" fillId="0" borderId="5" xfId="0" applyFont="1" applyFill="1" applyBorder="1" applyAlignment="1">
      <alignment horizontal="center"/>
    </xf>
    <xf numFmtId="49" fontId="72" fillId="0" borderId="5" xfId="0" applyNumberFormat="1" applyFont="1" applyFill="1" applyBorder="1" applyAlignment="1">
      <alignment horizontal="left"/>
    </xf>
    <xf numFmtId="0" fontId="67" fillId="0" borderId="5" xfId="0" applyFont="1" applyFill="1" applyBorder="1"/>
    <xf numFmtId="0" fontId="67" fillId="0" borderId="0" xfId="0" applyFont="1" applyFill="1"/>
    <xf numFmtId="0" fontId="66" fillId="0" borderId="5" xfId="0" applyNumberFormat="1" applyFont="1" applyFill="1" applyBorder="1" applyAlignment="1">
      <alignment horizontal="center"/>
    </xf>
    <xf numFmtId="164" fontId="66" fillId="0" borderId="5" xfId="0" applyNumberFormat="1" applyFont="1" applyFill="1" applyBorder="1" applyAlignment="1">
      <alignment horizontal="center" vertical="center" wrapText="1"/>
    </xf>
    <xf numFmtId="49" fontId="66" fillId="0" borderId="7" xfId="0" applyNumberFormat="1" applyFont="1" applyFill="1" applyBorder="1" applyAlignment="1">
      <alignment horizontal="center"/>
    </xf>
    <xf numFmtId="49" fontId="65" fillId="0" borderId="5" xfId="0" applyNumberFormat="1" applyFont="1" applyFill="1" applyBorder="1" applyAlignment="1">
      <alignment horizontal="center"/>
    </xf>
    <xf numFmtId="0" fontId="66" fillId="0" borderId="5" xfId="0" applyNumberFormat="1" applyFont="1" applyFill="1" applyBorder="1" applyAlignment="1">
      <alignment horizontal="center" vertical="center" wrapText="1"/>
    </xf>
    <xf numFmtId="14" fontId="66" fillId="0" borderId="5" xfId="0" applyNumberFormat="1" applyFont="1" applyFill="1" applyBorder="1" applyAlignment="1">
      <alignment horizontal="center" vertical="center" wrapText="1"/>
    </xf>
    <xf numFmtId="20" fontId="66" fillId="0" borderId="5" xfId="0" applyNumberFormat="1" applyFont="1" applyFill="1" applyBorder="1" applyAlignment="1">
      <alignment horizontal="center" vertical="center" wrapText="1"/>
    </xf>
    <xf numFmtId="0" fontId="66" fillId="0" borderId="7" xfId="0" applyFont="1" applyFill="1" applyBorder="1" applyAlignment="1">
      <alignment horizontal="center"/>
    </xf>
    <xf numFmtId="14" fontId="66" fillId="0" borderId="7" xfId="0" applyNumberFormat="1" applyFont="1" applyFill="1" applyBorder="1" applyAlignment="1">
      <alignment horizontal="center"/>
    </xf>
    <xf numFmtId="165" fontId="66" fillId="0" borderId="7" xfId="0" applyNumberFormat="1" applyFont="1" applyFill="1" applyBorder="1" applyAlignment="1">
      <alignment horizontal="center"/>
    </xf>
    <xf numFmtId="1" fontId="66" fillId="0" borderId="7" xfId="0" applyNumberFormat="1" applyFont="1" applyFill="1" applyBorder="1" applyAlignment="1">
      <alignment horizontal="center"/>
    </xf>
    <xf numFmtId="0" fontId="66" fillId="0" borderId="5" xfId="0" applyFont="1" applyFill="1" applyBorder="1" applyAlignment="1">
      <alignment horizontal="left" vertical="center" wrapText="1"/>
    </xf>
    <xf numFmtId="0" fontId="70" fillId="0" borderId="7" xfId="0" applyFont="1" applyFill="1" applyBorder="1" applyAlignment="1">
      <alignment horizontal="center"/>
    </xf>
    <xf numFmtId="14" fontId="66" fillId="0" borderId="6" xfId="0" applyNumberFormat="1" applyFont="1" applyFill="1" applyBorder="1" applyAlignment="1">
      <alignment horizontal="center" vertical="center" wrapText="1"/>
    </xf>
    <xf numFmtId="49" fontId="66" fillId="0" borderId="7" xfId="0" applyNumberFormat="1" applyFont="1" applyFill="1" applyBorder="1" applyAlignment="1">
      <alignment horizontal="center" wrapText="1"/>
    </xf>
    <xf numFmtId="49" fontId="69" fillId="0" borderId="7" xfId="0" applyNumberFormat="1" applyFont="1" applyFill="1" applyBorder="1" applyAlignment="1">
      <alignment horizontal="center"/>
    </xf>
    <xf numFmtId="49" fontId="66" fillId="0" borderId="7" xfId="0" applyNumberFormat="1" applyFont="1" applyFill="1" applyBorder="1" applyAlignment="1">
      <alignment horizontal="left"/>
    </xf>
    <xf numFmtId="0" fontId="66" fillId="0" borderId="7" xfId="0" applyFont="1" applyFill="1" applyBorder="1" applyAlignment="1">
      <alignment horizontal="center" vertical="center"/>
    </xf>
    <xf numFmtId="1" fontId="66" fillId="0" borderId="21" xfId="0" applyNumberFormat="1" applyFont="1" applyFill="1" applyBorder="1" applyAlignment="1">
      <alignment horizontal="center" vertical="center"/>
    </xf>
    <xf numFmtId="49" fontId="66" fillId="0" borderId="7" xfId="0" applyNumberFormat="1" applyFont="1" applyFill="1" applyBorder="1" applyAlignment="1">
      <alignment horizontal="center" vertical="center"/>
    </xf>
    <xf numFmtId="0" fontId="65" fillId="0" borderId="0" xfId="0" applyFont="1" applyFill="1" applyAlignment="1">
      <alignment vertical="center"/>
    </xf>
    <xf numFmtId="0" fontId="66" fillId="0" borderId="6" xfId="0" applyFont="1" applyFill="1" applyBorder="1" applyAlignment="1">
      <alignment horizontal="center" vertical="center" wrapText="1"/>
    </xf>
    <xf numFmtId="0" fontId="65" fillId="0" borderId="7" xfId="0" applyFont="1" applyFill="1" applyBorder="1" applyAlignment="1">
      <alignment horizontal="center"/>
    </xf>
    <xf numFmtId="164" fontId="66" fillId="0" borderId="7" xfId="0" applyNumberFormat="1" applyFont="1" applyFill="1" applyBorder="1" applyAlignment="1">
      <alignment horizontal="center" vertical="center" wrapText="1"/>
    </xf>
    <xf numFmtId="0" fontId="66" fillId="8" borderId="7" xfId="0" applyFont="1" applyFill="1" applyBorder="1" applyAlignment="1">
      <alignment horizontal="center"/>
    </xf>
    <xf numFmtId="165" fontId="66" fillId="0" borderId="7" xfId="0" applyNumberFormat="1" applyFont="1" applyFill="1" applyBorder="1" applyAlignment="1">
      <alignment horizontal="center" vertical="center"/>
    </xf>
    <xf numFmtId="1" fontId="66" fillId="0" borderId="7" xfId="0" applyNumberFormat="1" applyFont="1" applyFill="1" applyBorder="1" applyAlignment="1">
      <alignment horizontal="center" vertical="center"/>
    </xf>
    <xf numFmtId="0" fontId="65" fillId="0" borderId="7" xfId="0" applyFont="1" applyFill="1" applyBorder="1" applyAlignment="1">
      <alignment horizontal="center" vertical="center"/>
    </xf>
    <xf numFmtId="49" fontId="69" fillId="0" borderId="7" xfId="0" applyNumberFormat="1" applyFont="1" applyFill="1" applyBorder="1" applyAlignment="1">
      <alignment horizontal="center" vertical="center"/>
    </xf>
    <xf numFmtId="49" fontId="66" fillId="0" borderId="7" xfId="0" applyNumberFormat="1" applyFont="1" applyFill="1" applyBorder="1" applyAlignment="1">
      <alignment horizontal="center" vertical="center" wrapText="1"/>
    </xf>
    <xf numFmtId="49" fontId="66" fillId="0" borderId="7" xfId="0" applyNumberFormat="1" applyFont="1" applyFill="1" applyBorder="1" applyAlignment="1">
      <alignment horizontal="left" vertical="center"/>
    </xf>
    <xf numFmtId="0" fontId="70" fillId="0" borderId="7" xfId="0" applyFont="1" applyFill="1" applyBorder="1" applyAlignment="1">
      <alignment horizontal="center" vertical="center"/>
    </xf>
    <xf numFmtId="0" fontId="65" fillId="0" borderId="0" xfId="0" applyFont="1" applyAlignment="1">
      <alignment vertical="center"/>
    </xf>
    <xf numFmtId="0" fontId="65" fillId="0" borderId="5" xfId="0" applyFont="1" applyFill="1" applyBorder="1" applyAlignment="1">
      <alignment horizontal="center" vertical="center"/>
    </xf>
    <xf numFmtId="14" fontId="66" fillId="4" borderId="5" xfId="0" applyNumberFormat="1" applyFont="1" applyFill="1" applyBorder="1" applyAlignment="1">
      <alignment horizontal="center"/>
    </xf>
    <xf numFmtId="0" fontId="66" fillId="0" borderId="7" xfId="0" applyFont="1" applyFill="1" applyBorder="1" applyAlignment="1">
      <alignment horizontal="center" wrapText="1"/>
    </xf>
    <xf numFmtId="49" fontId="66" fillId="0" borderId="5" xfId="0" applyNumberFormat="1" applyFont="1" applyFill="1" applyBorder="1" applyAlignment="1">
      <alignment horizontal="left" wrapText="1"/>
    </xf>
    <xf numFmtId="49" fontId="66" fillId="0" borderId="7" xfId="0" applyNumberFormat="1" applyFont="1" applyFill="1" applyBorder="1" applyAlignment="1">
      <alignment horizontal="left" wrapText="1"/>
    </xf>
    <xf numFmtId="4" fontId="66" fillId="0" borderId="7" xfId="0" applyNumberFormat="1" applyFont="1" applyFill="1" applyBorder="1" applyAlignment="1">
      <alignment horizontal="center"/>
    </xf>
    <xf numFmtId="0" fontId="66" fillId="9" borderId="5" xfId="0" applyFont="1" applyFill="1" applyBorder="1" applyAlignment="1">
      <alignment horizontal="center"/>
    </xf>
    <xf numFmtId="14" fontId="66" fillId="9" borderId="5" xfId="0" applyNumberFormat="1" applyFont="1" applyFill="1" applyBorder="1" applyAlignment="1">
      <alignment horizontal="center"/>
    </xf>
    <xf numFmtId="20" fontId="66" fillId="9" borderId="5" xfId="0" applyNumberFormat="1" applyFont="1" applyFill="1" applyBorder="1" applyAlignment="1">
      <alignment horizontal="center"/>
    </xf>
    <xf numFmtId="1" fontId="66" fillId="9" borderId="5" xfId="0" applyNumberFormat="1" applyFont="1" applyFill="1" applyBorder="1" applyAlignment="1">
      <alignment horizontal="center"/>
    </xf>
    <xf numFmtId="0" fontId="65" fillId="9" borderId="5" xfId="0" applyFont="1" applyFill="1" applyBorder="1" applyAlignment="1">
      <alignment horizontal="center"/>
    </xf>
    <xf numFmtId="49" fontId="69" fillId="3" borderId="5" xfId="0" applyNumberFormat="1" applyFont="1" applyFill="1" applyBorder="1" applyAlignment="1">
      <alignment horizontal="center" vertical="center"/>
    </xf>
    <xf numFmtId="0" fontId="66" fillId="9" borderId="5" xfId="0" applyFont="1" applyFill="1" applyBorder="1" applyAlignment="1">
      <alignment horizontal="center" wrapText="1"/>
    </xf>
    <xf numFmtId="49" fontId="66" fillId="3" borderId="5" xfId="0" applyNumberFormat="1" applyFont="1" applyFill="1" applyBorder="1" applyAlignment="1">
      <alignment horizontal="center" wrapText="1"/>
    </xf>
    <xf numFmtId="0" fontId="66" fillId="0" borderId="0" xfId="0" applyFont="1" applyAlignment="1">
      <alignment horizontal="center"/>
    </xf>
    <xf numFmtId="0" fontId="66" fillId="0" borderId="5" xfId="0" applyFont="1" applyBorder="1" applyAlignment="1">
      <alignment horizontal="center"/>
    </xf>
    <xf numFmtId="14" fontId="66" fillId="0" borderId="5" xfId="0" applyNumberFormat="1" applyFont="1" applyBorder="1" applyAlignment="1">
      <alignment horizontal="center"/>
    </xf>
    <xf numFmtId="20" fontId="66" fillId="0" borderId="5" xfId="0" applyNumberFormat="1" applyFont="1" applyBorder="1" applyAlignment="1">
      <alignment horizontal="center"/>
    </xf>
    <xf numFmtId="1" fontId="66" fillId="0" borderId="5" xfId="0" applyNumberFormat="1" applyFont="1" applyBorder="1" applyAlignment="1">
      <alignment horizontal="center"/>
    </xf>
    <xf numFmtId="0" fontId="65" fillId="0" borderId="5" xfId="0" applyFont="1" applyBorder="1" applyAlignment="1">
      <alignment horizontal="center"/>
    </xf>
    <xf numFmtId="0" fontId="66" fillId="0" borderId="21" xfId="0" applyFont="1" applyBorder="1" applyAlignment="1">
      <alignment horizontal="center"/>
    </xf>
    <xf numFmtId="0" fontId="66" fillId="0" borderId="5" xfId="0" applyFont="1" applyBorder="1" applyAlignment="1">
      <alignment horizontal="center" wrapText="1"/>
    </xf>
    <xf numFmtId="0" fontId="66" fillId="3" borderId="7" xfId="0" applyFont="1" applyFill="1" applyBorder="1" applyAlignment="1">
      <alignment horizontal="center" wrapText="1"/>
    </xf>
    <xf numFmtId="0" fontId="66" fillId="3" borderId="5" xfId="0" applyFont="1" applyFill="1" applyBorder="1" applyAlignment="1">
      <alignment horizontal="center" wrapText="1"/>
    </xf>
    <xf numFmtId="20" fontId="66" fillId="0" borderId="5" xfId="0" applyNumberFormat="1" applyFont="1" applyFill="1" applyBorder="1" applyAlignment="1">
      <alignment horizontal="center"/>
    </xf>
    <xf numFmtId="0" fontId="66" fillId="8" borderId="5" xfId="0" applyFont="1" applyFill="1" applyBorder="1" applyAlignment="1">
      <alignment horizontal="center"/>
    </xf>
    <xf numFmtId="0" fontId="66" fillId="0" borderId="9" xfId="0" applyFont="1" applyFill="1" applyBorder="1" applyAlignment="1">
      <alignment horizontal="center" wrapText="1"/>
    </xf>
    <xf numFmtId="0" fontId="66" fillId="23" borderId="5" xfId="0" applyFont="1" applyFill="1" applyBorder="1" applyAlignment="1">
      <alignment horizontal="center"/>
    </xf>
    <xf numFmtId="14" fontId="66" fillId="23" borderId="5" xfId="0" applyNumberFormat="1" applyFont="1" applyFill="1" applyBorder="1" applyAlignment="1">
      <alignment horizontal="center"/>
    </xf>
    <xf numFmtId="20" fontId="66" fillId="23" borderId="5" xfId="0" applyNumberFormat="1" applyFont="1" applyFill="1" applyBorder="1" applyAlignment="1">
      <alignment horizontal="center"/>
    </xf>
    <xf numFmtId="0" fontId="66" fillId="0" borderId="9" xfId="0" applyFont="1" applyFill="1" applyBorder="1" applyAlignment="1">
      <alignment horizontal="center"/>
    </xf>
    <xf numFmtId="0" fontId="66" fillId="34" borderId="5" xfId="0" applyFont="1" applyFill="1" applyBorder="1" applyAlignment="1">
      <alignment horizontal="center"/>
    </xf>
    <xf numFmtId="14" fontId="66" fillId="34" borderId="5" xfId="0" applyNumberFormat="1" applyFont="1" applyFill="1" applyBorder="1" applyAlignment="1">
      <alignment horizontal="center"/>
    </xf>
    <xf numFmtId="20" fontId="66" fillId="34" borderId="5" xfId="0" applyNumberFormat="1" applyFont="1" applyFill="1" applyBorder="1" applyAlignment="1">
      <alignment horizontal="center"/>
    </xf>
    <xf numFmtId="1" fontId="66" fillId="34" borderId="5" xfId="0" applyNumberFormat="1" applyFont="1" applyFill="1" applyBorder="1" applyAlignment="1">
      <alignment horizontal="center"/>
    </xf>
    <xf numFmtId="0" fontId="66" fillId="34" borderId="5" xfId="0" applyFont="1" applyFill="1" applyBorder="1" applyAlignment="1">
      <alignment horizontal="center" wrapText="1"/>
    </xf>
    <xf numFmtId="0" fontId="66" fillId="34" borderId="0" xfId="0" applyFont="1" applyFill="1" applyAlignment="1">
      <alignment horizontal="center" wrapText="1"/>
    </xf>
    <xf numFmtId="0" fontId="66" fillId="8" borderId="0" xfId="0" applyFont="1" applyFill="1" applyAlignment="1">
      <alignment horizontal="center"/>
    </xf>
    <xf numFmtId="0" fontId="66" fillId="4" borderId="5" xfId="0" applyFont="1" applyFill="1" applyBorder="1" applyAlignment="1">
      <alignment horizontal="center"/>
    </xf>
    <xf numFmtId="0" fontId="73" fillId="0" borderId="5" xfId="0" applyFont="1" applyBorder="1" applyAlignment="1">
      <alignment horizontal="center" wrapText="1"/>
    </xf>
    <xf numFmtId="0" fontId="66" fillId="8" borderId="5" xfId="0" applyFont="1" applyFill="1" applyBorder="1" applyAlignment="1">
      <alignment horizontal="center" wrapText="1"/>
    </xf>
    <xf numFmtId="14" fontId="66" fillId="8" borderId="5" xfId="0" applyNumberFormat="1" applyFont="1" applyFill="1" applyBorder="1" applyAlignment="1">
      <alignment horizontal="center"/>
    </xf>
    <xf numFmtId="0" fontId="66" fillId="0" borderId="0" xfId="0" applyFont="1" applyAlignment="1">
      <alignment horizontal="center" wrapText="1"/>
    </xf>
    <xf numFmtId="3" fontId="66" fillId="9" borderId="5" xfId="0" applyNumberFormat="1" applyFont="1" applyFill="1" applyBorder="1" applyAlignment="1">
      <alignment horizontal="center"/>
    </xf>
    <xf numFmtId="20" fontId="66" fillId="8" borderId="5" xfId="0" applyNumberFormat="1" applyFont="1" applyFill="1" applyBorder="1" applyAlignment="1">
      <alignment horizontal="center"/>
    </xf>
    <xf numFmtId="1" fontId="66" fillId="8" borderId="5" xfId="0" applyNumberFormat="1" applyFont="1" applyFill="1" applyBorder="1" applyAlignment="1">
      <alignment horizontal="center"/>
    </xf>
    <xf numFmtId="0" fontId="65" fillId="8" borderId="0" xfId="0" applyFont="1" applyFill="1"/>
    <xf numFmtId="0" fontId="66" fillId="31" borderId="5" xfId="0" applyFont="1" applyFill="1" applyBorder="1" applyAlignment="1">
      <alignment horizontal="center"/>
    </xf>
    <xf numFmtId="14" fontId="66" fillId="31" borderId="5" xfId="0" applyNumberFormat="1" applyFont="1" applyFill="1" applyBorder="1" applyAlignment="1">
      <alignment horizontal="center"/>
    </xf>
    <xf numFmtId="20" fontId="66" fillId="31" borderId="5" xfId="0" applyNumberFormat="1" applyFont="1" applyFill="1" applyBorder="1" applyAlignment="1">
      <alignment horizontal="center"/>
    </xf>
    <xf numFmtId="1" fontId="66" fillId="31" borderId="5" xfId="0" applyNumberFormat="1" applyFont="1" applyFill="1" applyBorder="1" applyAlignment="1">
      <alignment horizontal="center"/>
    </xf>
    <xf numFmtId="0" fontId="66" fillId="31" borderId="5" xfId="0" applyFont="1" applyFill="1" applyBorder="1" applyAlignment="1">
      <alignment horizontal="center" wrapText="1"/>
    </xf>
    <xf numFmtId="0" fontId="66" fillId="9" borderId="5" xfId="0" applyFont="1" applyFill="1" applyBorder="1" applyAlignment="1">
      <alignment horizontal="center" vertical="center"/>
    </xf>
    <xf numFmtId="14" fontId="66" fillId="9" borderId="5" xfId="0" applyNumberFormat="1" applyFont="1" applyFill="1" applyBorder="1" applyAlignment="1">
      <alignment horizontal="center" vertical="center"/>
    </xf>
    <xf numFmtId="20" fontId="66" fillId="9" borderId="5" xfId="0" applyNumberFormat="1" applyFont="1" applyFill="1" applyBorder="1" applyAlignment="1">
      <alignment horizontal="center" vertical="center"/>
    </xf>
    <xf numFmtId="1" fontId="66" fillId="9" borderId="5" xfId="0" applyNumberFormat="1" applyFont="1" applyFill="1" applyBorder="1" applyAlignment="1">
      <alignment horizontal="center" vertical="center"/>
    </xf>
    <xf numFmtId="0" fontId="66" fillId="9" borderId="5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0" fontId="66" fillId="0" borderId="5" xfId="0" applyFont="1" applyBorder="1" applyAlignment="1">
      <alignment horizontal="center" vertical="center"/>
    </xf>
    <xf numFmtId="14" fontId="66" fillId="8" borderId="5" xfId="0" applyNumberFormat="1" applyFont="1" applyFill="1" applyBorder="1" applyAlignment="1">
      <alignment horizontal="center" vertical="center"/>
    </xf>
    <xf numFmtId="20" fontId="66" fillId="0" borderId="5" xfId="0" applyNumberFormat="1" applyFont="1" applyBorder="1" applyAlignment="1">
      <alignment horizontal="center" vertical="center"/>
    </xf>
    <xf numFmtId="14" fontId="66" fillId="0" borderId="5" xfId="0" applyNumberFormat="1" applyFont="1" applyBorder="1" applyAlignment="1">
      <alignment horizontal="center" vertical="center"/>
    </xf>
    <xf numFmtId="1" fontId="66" fillId="0" borderId="5" xfId="0" applyNumberFormat="1" applyFont="1" applyBorder="1" applyAlignment="1">
      <alignment horizontal="center" vertical="center"/>
    </xf>
    <xf numFmtId="0" fontId="66" fillId="0" borderId="5" xfId="0" applyFont="1" applyBorder="1" applyAlignment="1">
      <alignment horizontal="center" vertical="center" wrapText="1"/>
    </xf>
    <xf numFmtId="0" fontId="66" fillId="8" borderId="5" xfId="0" applyFont="1" applyFill="1" applyBorder="1" applyAlignment="1">
      <alignment horizontal="center" vertical="center"/>
    </xf>
    <xf numFmtId="0" fontId="66" fillId="8" borderId="7" xfId="0" applyFont="1" applyFill="1" applyBorder="1" applyAlignment="1">
      <alignment horizontal="center" vertical="center"/>
    </xf>
    <xf numFmtId="14" fontId="66" fillId="8" borderId="7" xfId="0" applyNumberFormat="1" applyFont="1" applyFill="1" applyBorder="1" applyAlignment="1">
      <alignment horizontal="center" vertical="center"/>
    </xf>
    <xf numFmtId="20" fontId="66" fillId="8" borderId="7" xfId="0" applyNumberFormat="1" applyFont="1" applyFill="1" applyBorder="1" applyAlignment="1">
      <alignment horizontal="center" vertical="center"/>
    </xf>
    <xf numFmtId="1" fontId="66" fillId="8" borderId="7" xfId="0" applyNumberFormat="1" applyFont="1" applyFill="1" applyBorder="1" applyAlignment="1">
      <alignment horizontal="center" vertical="center"/>
    </xf>
    <xf numFmtId="0" fontId="66" fillId="8" borderId="7" xfId="0" applyFont="1" applyFill="1" applyBorder="1" applyAlignment="1">
      <alignment horizontal="center" vertical="center" wrapText="1"/>
    </xf>
    <xf numFmtId="0" fontId="66" fillId="8" borderId="5" xfId="0" applyFont="1" applyFill="1" applyBorder="1" applyAlignment="1">
      <alignment horizontal="center" vertical="center" wrapText="1"/>
    </xf>
    <xf numFmtId="0" fontId="66" fillId="8" borderId="0" xfId="0" applyFont="1" applyFill="1" applyAlignment="1">
      <alignment horizontal="center" vertical="center"/>
    </xf>
    <xf numFmtId="0" fontId="66" fillId="9" borderId="7" xfId="0" applyFont="1" applyFill="1" applyBorder="1" applyAlignment="1">
      <alignment horizontal="center" vertical="center"/>
    </xf>
    <xf numFmtId="14" fontId="66" fillId="9" borderId="7" xfId="0" applyNumberFormat="1" applyFont="1" applyFill="1" applyBorder="1" applyAlignment="1">
      <alignment horizontal="center" vertical="center"/>
    </xf>
    <xf numFmtId="20" fontId="66" fillId="9" borderId="7" xfId="0" applyNumberFormat="1" applyFont="1" applyFill="1" applyBorder="1" applyAlignment="1">
      <alignment horizontal="center" vertical="center"/>
    </xf>
    <xf numFmtId="1" fontId="66" fillId="9" borderId="7" xfId="0" applyNumberFormat="1" applyFont="1" applyFill="1" applyBorder="1" applyAlignment="1">
      <alignment horizontal="center" vertical="center"/>
    </xf>
    <xf numFmtId="0" fontId="66" fillId="9" borderId="7" xfId="0" applyFont="1" applyFill="1" applyBorder="1" applyAlignment="1">
      <alignment horizontal="center" vertical="center" wrapText="1"/>
    </xf>
    <xf numFmtId="0" fontId="65" fillId="0" borderId="5" xfId="0" applyFont="1" applyBorder="1"/>
    <xf numFmtId="0" fontId="66" fillId="35" borderId="5" xfId="0" applyFont="1" applyFill="1" applyBorder="1" applyAlignment="1">
      <alignment horizontal="center" vertical="center"/>
    </xf>
    <xf numFmtId="14" fontId="66" fillId="35" borderId="5" xfId="0" applyNumberFormat="1" applyFont="1" applyFill="1" applyBorder="1" applyAlignment="1">
      <alignment horizontal="center" vertical="center"/>
    </xf>
    <xf numFmtId="20" fontId="66" fillId="35" borderId="5" xfId="0" applyNumberFormat="1" applyFont="1" applyFill="1" applyBorder="1" applyAlignment="1">
      <alignment horizontal="center" vertical="center"/>
    </xf>
    <xf numFmtId="1" fontId="66" fillId="35" borderId="5" xfId="0" applyNumberFormat="1" applyFont="1" applyFill="1" applyBorder="1" applyAlignment="1">
      <alignment horizontal="center" vertical="center"/>
    </xf>
    <xf numFmtId="0" fontId="66" fillId="35" borderId="5" xfId="0" applyFont="1" applyFill="1" applyBorder="1" applyAlignment="1">
      <alignment horizontal="center" vertical="center" wrapText="1"/>
    </xf>
    <xf numFmtId="14" fontId="66" fillId="4" borderId="5" xfId="0" applyNumberFormat="1" applyFont="1" applyFill="1" applyBorder="1" applyAlignment="1">
      <alignment horizontal="center" vertical="center"/>
    </xf>
    <xf numFmtId="20" fontId="66" fillId="8" borderId="5" xfId="0" applyNumberFormat="1" applyFont="1" applyFill="1" applyBorder="1" applyAlignment="1">
      <alignment horizontal="center" vertical="center"/>
    </xf>
    <xf numFmtId="1" fontId="66" fillId="8" borderId="5" xfId="0" applyNumberFormat="1" applyFont="1" applyFill="1" applyBorder="1" applyAlignment="1">
      <alignment horizontal="center" vertical="center"/>
    </xf>
    <xf numFmtId="0" fontId="66" fillId="8" borderId="9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14" fontId="66" fillId="36" borderId="5" xfId="0" applyNumberFormat="1" applyFont="1" applyFill="1" applyBorder="1" applyAlignment="1">
      <alignment horizontal="center" vertical="center"/>
    </xf>
    <xf numFmtId="0" fontId="66" fillId="33" borderId="5" xfId="0" applyFont="1" applyFill="1" applyBorder="1" applyAlignment="1">
      <alignment horizontal="center" vertical="center"/>
    </xf>
    <xf numFmtId="14" fontId="66" fillId="33" borderId="5" xfId="0" applyNumberFormat="1" applyFont="1" applyFill="1" applyBorder="1" applyAlignment="1">
      <alignment horizontal="center" vertical="center"/>
    </xf>
    <xf numFmtId="20" fontId="66" fillId="33" borderId="5" xfId="0" applyNumberFormat="1" applyFont="1" applyFill="1" applyBorder="1" applyAlignment="1">
      <alignment horizontal="center" vertical="center"/>
    </xf>
    <xf numFmtId="1" fontId="66" fillId="33" borderId="5" xfId="0" applyNumberFormat="1" applyFont="1" applyFill="1" applyBorder="1" applyAlignment="1">
      <alignment horizontal="center" vertical="center"/>
    </xf>
    <xf numFmtId="0" fontId="66" fillId="33" borderId="5" xfId="0" applyFont="1" applyFill="1" applyBorder="1" applyAlignment="1">
      <alignment horizontal="center" vertical="center" wrapText="1"/>
    </xf>
    <xf numFmtId="0" fontId="56" fillId="9" borderId="5" xfId="0" applyFont="1" applyFill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 wrapText="1"/>
    </xf>
    <xf numFmtId="14" fontId="65" fillId="0" borderId="5" xfId="0" applyNumberFormat="1" applyFont="1" applyBorder="1"/>
    <xf numFmtId="1" fontId="65" fillId="0" borderId="5" xfId="0" applyNumberFormat="1" applyFont="1" applyBorder="1"/>
    <xf numFmtId="0" fontId="65" fillId="0" borderId="5" xfId="0" applyFont="1" applyBorder="1" applyAlignment="1">
      <alignment horizontal="center" wrapText="1"/>
    </xf>
    <xf numFmtId="0" fontId="65" fillId="0" borderId="5" xfId="0" applyFont="1" applyBorder="1" applyAlignment="1">
      <alignment wrapText="1"/>
    </xf>
    <xf numFmtId="0" fontId="65" fillId="9" borderId="5" xfId="0" applyFont="1" applyFill="1" applyBorder="1"/>
    <xf numFmtId="14" fontId="65" fillId="9" borderId="5" xfId="0" applyNumberFormat="1" applyFont="1" applyFill="1" applyBorder="1"/>
    <xf numFmtId="1" fontId="65" fillId="9" borderId="5" xfId="0" applyNumberFormat="1" applyFont="1" applyFill="1" applyBorder="1"/>
    <xf numFmtId="0" fontId="65" fillId="9" borderId="5" xfId="0" applyFont="1" applyFill="1" applyBorder="1" applyAlignment="1">
      <alignment horizontal="center" wrapText="1"/>
    </xf>
    <xf numFmtId="0" fontId="65" fillId="9" borderId="5" xfId="0" applyFont="1" applyFill="1" applyBorder="1" applyAlignment="1">
      <alignment wrapText="1"/>
    </xf>
    <xf numFmtId="0" fontId="68" fillId="2" borderId="1" xfId="0" applyFont="1" applyFill="1" applyBorder="1" applyAlignment="1">
      <alignment horizontal="center" vertical="center" wrapText="1"/>
    </xf>
    <xf numFmtId="49" fontId="68" fillId="2" borderId="2" xfId="0" applyNumberFormat="1" applyFont="1" applyFill="1" applyBorder="1" applyAlignment="1">
      <alignment horizontal="center" vertical="center" wrapText="1"/>
    </xf>
    <xf numFmtId="14" fontId="68" fillId="2" borderId="2" xfId="0" applyNumberFormat="1" applyFont="1" applyFill="1" applyBorder="1" applyAlignment="1">
      <alignment horizontal="center" vertical="center" wrapText="1"/>
    </xf>
    <xf numFmtId="0" fontId="68" fillId="2" borderId="2" xfId="0" applyFont="1" applyFill="1" applyBorder="1" applyAlignment="1">
      <alignment horizontal="center" vertical="center" wrapText="1"/>
    </xf>
    <xf numFmtId="0" fontId="68" fillId="2" borderId="3" xfId="0" applyFont="1" applyFill="1" applyBorder="1" applyAlignment="1">
      <alignment horizontal="center" vertical="center" wrapText="1"/>
    </xf>
    <xf numFmtId="49" fontId="68" fillId="2" borderId="5" xfId="0" applyNumberFormat="1" applyFont="1" applyFill="1" applyBorder="1" applyAlignment="1">
      <alignment horizontal="center" vertical="center" wrapText="1"/>
    </xf>
    <xf numFmtId="0" fontId="68" fillId="2" borderId="5" xfId="0" applyFont="1" applyFill="1" applyBorder="1" applyAlignment="1">
      <alignment horizontal="center" vertical="center" wrapText="1"/>
    </xf>
    <xf numFmtId="0" fontId="74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/>
    </xf>
    <xf numFmtId="0" fontId="2" fillId="12" borderId="17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165" fontId="0" fillId="0" borderId="7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46" xfId="0" applyBorder="1" applyAlignment="1">
      <alignment horizontal="left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14" fontId="66" fillId="0" borderId="19" xfId="0" applyNumberFormat="1" applyFont="1" applyBorder="1" applyAlignment="1">
      <alignment horizontal="center" wrapText="1"/>
    </xf>
    <xf numFmtId="14" fontId="66" fillId="0" borderId="0" xfId="0" applyNumberFormat="1" applyFont="1" applyBorder="1" applyAlignment="1">
      <alignment horizontal="center" wrapText="1"/>
    </xf>
    <xf numFmtId="0" fontId="65" fillId="0" borderId="0" xfId="0" applyFont="1" applyFill="1" applyAlignment="1">
      <alignment horizontal="center"/>
    </xf>
    <xf numFmtId="0" fontId="63" fillId="29" borderId="31" xfId="0" applyFont="1" applyFill="1" applyBorder="1" applyAlignment="1">
      <alignment horizontal="center" vertical="center"/>
    </xf>
    <xf numFmtId="0" fontId="63" fillId="29" borderId="29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57" fillId="24" borderId="5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/>
    </xf>
    <xf numFmtId="0" fontId="60" fillId="8" borderId="5" xfId="0" applyFont="1" applyFill="1" applyBorder="1" applyAlignment="1">
      <alignment horizontal="left"/>
    </xf>
    <xf numFmtId="0" fontId="59" fillId="28" borderId="28" xfId="0" applyFont="1" applyFill="1" applyBorder="1" applyAlignment="1">
      <alignment vertical="center"/>
    </xf>
    <xf numFmtId="0" fontId="59" fillId="28" borderId="27" xfId="0" applyFont="1" applyFill="1" applyBorder="1" applyAlignment="1">
      <alignment vertical="center"/>
    </xf>
    <xf numFmtId="0" fontId="59" fillId="28" borderId="15" xfId="0" applyFont="1" applyFill="1" applyBorder="1" applyAlignment="1">
      <alignment vertical="center"/>
    </xf>
    <xf numFmtId="0" fontId="60" fillId="0" borderId="5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59" fillId="0" borderId="26" xfId="0" applyFont="1" applyBorder="1" applyAlignment="1">
      <alignment vertical="center"/>
    </xf>
    <xf numFmtId="0" fontId="59" fillId="0" borderId="27" xfId="0" applyFont="1" applyBorder="1" applyAlignment="1">
      <alignment vertical="center"/>
    </xf>
    <xf numFmtId="0" fontId="59" fillId="0" borderId="15" xfId="0" applyFont="1" applyBorder="1" applyAlignment="1">
      <alignment vertical="center"/>
    </xf>
    <xf numFmtId="0" fontId="59" fillId="27" borderId="12" xfId="0" applyFont="1" applyFill="1" applyBorder="1" applyAlignment="1">
      <alignment horizontal="center" vertical="center"/>
    </xf>
    <xf numFmtId="0" fontId="59" fillId="27" borderId="25" xfId="0" applyFont="1" applyFill="1" applyBorder="1" applyAlignment="1">
      <alignment horizontal="center" vertical="center"/>
    </xf>
    <xf numFmtId="0" fontId="61" fillId="0" borderId="12" xfId="0" applyFont="1" applyBorder="1" applyAlignment="1">
      <alignment horizontal="center"/>
    </xf>
    <xf numFmtId="0" fontId="61" fillId="0" borderId="13" xfId="0" applyFont="1" applyBorder="1" applyAlignment="1">
      <alignment horizontal="center"/>
    </xf>
    <xf numFmtId="0" fontId="61" fillId="0" borderId="14" xfId="0" applyFont="1" applyBorder="1" applyAlignment="1">
      <alignment horizontal="center"/>
    </xf>
    <xf numFmtId="0" fontId="51" fillId="10" borderId="5" xfId="0" applyFont="1" applyFill="1" applyBorder="1" applyAlignment="1">
      <alignment horizontal="left"/>
    </xf>
    <xf numFmtId="0" fontId="51" fillId="9" borderId="5" xfId="0" applyFont="1" applyFill="1" applyBorder="1" applyAlignment="1">
      <alignment horizontal="center"/>
    </xf>
    <xf numFmtId="0" fontId="51" fillId="0" borderId="12" xfId="0" applyFont="1" applyBorder="1" applyAlignment="1">
      <alignment horizontal="center"/>
    </xf>
    <xf numFmtId="0" fontId="51" fillId="0" borderId="13" xfId="0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0" fontId="64" fillId="2" borderId="2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56" fillId="0" borderId="5" xfId="0" applyNumberFormat="1" applyFont="1" applyBorder="1" applyAlignment="1">
      <alignment horizontal="left"/>
    </xf>
    <xf numFmtId="14" fontId="75" fillId="8" borderId="7" xfId="0" applyNumberFormat="1" applyFont="1" applyFill="1" applyBorder="1" applyAlignment="1">
      <alignment horizontal="left"/>
    </xf>
    <xf numFmtId="14" fontId="56" fillId="8" borderId="2" xfId="0" applyNumberFormat="1" applyFont="1" applyFill="1" applyBorder="1" applyAlignment="1">
      <alignment horizontal="left" vertical="center"/>
    </xf>
    <xf numFmtId="14" fontId="56" fillId="8" borderId="5" xfId="0" applyNumberFormat="1" applyFont="1" applyFill="1" applyBorder="1" applyAlignment="1">
      <alignment horizontal="left" vertical="center"/>
    </xf>
    <xf numFmtId="14" fontId="56" fillId="0" borderId="5" xfId="0" applyNumberFormat="1" applyFont="1" applyBorder="1" applyAlignment="1">
      <alignment horizontal="center" vertical="top"/>
    </xf>
    <xf numFmtId="14" fontId="56" fillId="0" borderId="5" xfId="0" applyNumberFormat="1" applyFont="1" applyBorder="1" applyAlignment="1">
      <alignment horizontal="center" vertical="top" wrapText="1"/>
    </xf>
    <xf numFmtId="14" fontId="56" fillId="0" borderId="5" xfId="0" applyNumberFormat="1" applyFont="1" applyBorder="1" applyAlignment="1">
      <alignment horizontal="center" vertical="center" wrapText="1"/>
    </xf>
    <xf numFmtId="14" fontId="56" fillId="0" borderId="5" xfId="0" applyNumberFormat="1" applyFont="1" applyBorder="1" applyAlignment="1">
      <alignment horizontal="center" vertical="center"/>
    </xf>
    <xf numFmtId="14" fontId="56" fillId="0" borderId="5" xfId="0" applyNumberFormat="1" applyFont="1" applyBorder="1" applyAlignment="1">
      <alignment horizontal="center" wrapText="1"/>
    </xf>
    <xf numFmtId="14" fontId="56" fillId="0" borderId="5" xfId="0" applyNumberFormat="1" applyFont="1" applyBorder="1" applyAlignment="1">
      <alignment horizontal="center"/>
    </xf>
    <xf numFmtId="0" fontId="56" fillId="0" borderId="5" xfId="0" applyFont="1" applyBorder="1" applyAlignment="1">
      <alignment horizontal="center" wrapText="1"/>
    </xf>
    <xf numFmtId="0" fontId="56" fillId="0" borderId="5" xfId="0" applyFont="1" applyBorder="1" applyAlignment="1">
      <alignment horizontal="center"/>
    </xf>
  </cellXfs>
  <cellStyles count="1">
    <cellStyle name="Normal" xfId="0" builtinId="0"/>
  </cellStyles>
  <dxfs count="298"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 tint="0.79998168889431442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 tint="0.79998168889431442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 tint="0.79998168889431442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 tint="0.79998168889431442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</dxf>
    <dxf>
      <border>
        <bottom style="thin">
          <color theme="0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Century Gothic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Century Gothic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65" formatCode="h:mm:ss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65" formatCode="h:mm:ss;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0"/>
        <color theme="0"/>
        <name val="Century Gothic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h:mm:ss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h:mm:ss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h:mm:ss;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m/d/yyyy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auto="1"/>
        </patternFill>
      </fill>
      <alignment horizont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auto="1"/>
        </patternFill>
      </fill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h:mm:ss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h:mm:ss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h:mm:ss;@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m/d/yyyy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auto="1"/>
        </patternFill>
      </fill>
      <alignment horizont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9999"/>
      <color rgb="FFFF6600"/>
      <color rgb="FFFF0066"/>
      <color rgb="FFF5F9FD"/>
      <color rgb="FF99CC00"/>
      <color rgb="FFFF9933"/>
      <color rgb="FF00CCFF"/>
      <color rgb="FF960096"/>
      <color rgb="FFFF3399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200" b="1">
                <a:solidFill>
                  <a:sysClr val="windowText" lastClr="000000"/>
                </a:solidFill>
              </a:rPr>
              <a:t>COMPARATIVO OCCISOS POR DÍA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'COMPARATIVOS (2)'!$C$2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'COMPARATIVOS (2)'!$B$3:$B$10</c:f>
              <c:strCache>
                <c:ptCount val="8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  <c:pt idx="7">
                  <c:v>Total</c:v>
                </c:pt>
              </c:strCache>
            </c:strRef>
          </c:cat>
          <c:val>
            <c:numRef>
              <c:f>'COMPARATIVOS (2)'!$C$3:$C$10</c:f>
              <c:numCache>
                <c:formatCode>General</c:formatCode>
                <c:ptCount val="8"/>
                <c:pt idx="0">
                  <c:v>10</c:v>
                </c:pt>
                <c:pt idx="1">
                  <c:v>8</c:v>
                </c:pt>
                <c:pt idx="2">
                  <c:v>11</c:v>
                </c:pt>
                <c:pt idx="3">
                  <c:v>2</c:v>
                </c:pt>
                <c:pt idx="4">
                  <c:v>5</c:v>
                </c:pt>
                <c:pt idx="5">
                  <c:v>11</c:v>
                </c:pt>
                <c:pt idx="6">
                  <c:v>11</c:v>
                </c:pt>
                <c:pt idx="7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21-4628-A865-E0BBD8817A71}"/>
            </c:ext>
          </c:extLst>
        </c:ser>
        <c:ser>
          <c:idx val="1"/>
          <c:order val="1"/>
          <c:tx>
            <c:strRef>
              <c:f>'COMPARATIVOS (2)'!$D$2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'COMPARATIVOS (2)'!$B$3:$B$10</c:f>
              <c:strCache>
                <c:ptCount val="8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  <c:pt idx="7">
                  <c:v>Total</c:v>
                </c:pt>
              </c:strCache>
            </c:strRef>
          </c:cat>
          <c:val>
            <c:numRef>
              <c:f>'COMPARATIVOS (2)'!$D$3:$D$10</c:f>
              <c:numCache>
                <c:formatCode>General</c:formatCode>
                <c:ptCount val="8"/>
                <c:pt idx="0">
                  <c:v>6</c:v>
                </c:pt>
                <c:pt idx="1">
                  <c:v>13</c:v>
                </c:pt>
                <c:pt idx="2">
                  <c:v>12</c:v>
                </c:pt>
                <c:pt idx="3">
                  <c:v>8</c:v>
                </c:pt>
                <c:pt idx="4">
                  <c:v>12</c:v>
                </c:pt>
                <c:pt idx="5">
                  <c:v>10</c:v>
                </c:pt>
                <c:pt idx="6">
                  <c:v>8</c:v>
                </c:pt>
                <c:pt idx="7">
                  <c:v>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21-4628-A865-E0BBD8817A71}"/>
            </c:ext>
          </c:extLst>
        </c:ser>
        <c:ser>
          <c:idx val="2"/>
          <c:order val="2"/>
          <c:tx>
            <c:strRef>
              <c:f>'COMPARATIVOS (2)'!$E$2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'COMPARATIVOS (2)'!$B$3:$B$10</c:f>
              <c:strCache>
                <c:ptCount val="8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  <c:pt idx="7">
                  <c:v>Total</c:v>
                </c:pt>
              </c:strCache>
            </c:strRef>
          </c:cat>
          <c:val>
            <c:numRef>
              <c:f>'COMPARATIVOS (2)'!$E$3:$E$10</c:f>
              <c:numCache>
                <c:formatCode>General</c:formatCode>
                <c:ptCount val="8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3</c:v>
                </c:pt>
                <c:pt idx="5">
                  <c:v>8</c:v>
                </c:pt>
                <c:pt idx="6">
                  <c:v>10</c:v>
                </c:pt>
                <c:pt idx="7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F21-4628-A865-E0BBD8817A71}"/>
            </c:ext>
          </c:extLst>
        </c:ser>
        <c:ser>
          <c:idx val="7"/>
          <c:order val="3"/>
          <c:tx>
            <c:strRef>
              <c:f>'COMPARATIVOS (2)'!$B$10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'COMPARATIVOS (2)'!$C$2:$E$2</c:f>
              <c:strCach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strCache>
            </c:strRef>
          </c:cat>
          <c:val>
            <c:numRef>
              <c:f>'COMPARATIVOS (2)'!$C$10:$E$10</c:f>
              <c:numCache>
                <c:formatCode>General</c:formatCode>
                <c:ptCount val="3"/>
                <c:pt idx="0">
                  <c:v>58</c:v>
                </c:pt>
                <c:pt idx="1">
                  <c:v>69</c:v>
                </c:pt>
                <c:pt idx="2">
                  <c:v>40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3-CF21-4628-A865-E0BBD8817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0277248"/>
        <c:axId val="360276072"/>
        <c:extLst xmlns:c16r2="http://schemas.microsoft.com/office/drawing/2015/06/chart"/>
      </c:barChart>
      <c:catAx>
        <c:axId val="36027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0276072"/>
        <c:crosses val="autoZero"/>
        <c:auto val="1"/>
        <c:lblAlgn val="ctr"/>
        <c:lblOffset val="100"/>
        <c:noMultiLvlLbl val="0"/>
      </c:catAx>
      <c:valAx>
        <c:axId val="360276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027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Hoja10!#REF!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B6-4A1A-8473-CE47E4BF2444}"/>
            </c:ext>
          </c:extLst>
        </c:ser>
        <c:ser>
          <c:idx val="1"/>
          <c:order val="1"/>
          <c:tx>
            <c:strRef>
              <c:f>Hoja10!#REF!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B6-4A1A-8473-CE47E4BF2444}"/>
            </c:ext>
          </c:extLst>
        </c:ser>
        <c:ser>
          <c:idx val="2"/>
          <c:order val="2"/>
          <c:tx>
            <c:strRef>
              <c:f>Hoja10!$A$72:$B$72</c:f>
              <c:strCache>
                <c:ptCount val="2"/>
                <c:pt idx="1">
                  <c:v>COMUNA_9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3B6-4A1A-8473-CE47E4BF244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3B6-4A1A-8473-CE47E4BF244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3B6-4A1A-8473-CE47E4BF244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83B6-4A1A-8473-CE47E4BF2444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83B6-4A1A-8473-CE47E4BF2444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83B6-4A1A-8473-CE47E4BF2444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83B6-4A1A-8473-CE47E4BF244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Hoja10!$C$72:$F$72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B6-4A1A-8473-CE47E4BF2444}"/>
            </c:ext>
          </c:extLst>
        </c:ser>
        <c:ser>
          <c:idx val="3"/>
          <c:order val="3"/>
          <c:tx>
            <c:strRef>
              <c:f>Hoja10!#REF!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3B6-4A1A-8473-CE47E4BF2444}"/>
            </c:ext>
          </c:extLst>
        </c:ser>
        <c:ser>
          <c:idx val="4"/>
          <c:order val="4"/>
          <c:tx>
            <c:strRef>
              <c:f>Hoja10!$A$73:$B$73</c:f>
              <c:strCache>
                <c:ptCount val="2"/>
                <c:pt idx="1">
                  <c:v>CATAMBUCO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Hoja10!$C$73:$F$73</c:f>
              <c:numCache>
                <c:formatCode>General</c:formatCode>
                <c:ptCount val="4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83B6-4A1A-8473-CE47E4BF2444}"/>
            </c:ext>
          </c:extLst>
        </c:ser>
        <c:ser>
          <c:idx val="5"/>
          <c:order val="5"/>
          <c:tx>
            <c:strRef>
              <c:f>Hoja10!$A$74:$B$74</c:f>
              <c:strCache>
                <c:ptCount val="2"/>
                <c:pt idx="1">
                  <c:v>SAN FERNANDO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019563581640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83B6-4A1A-8473-CE47E4BF244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Hoja10!$C$74:$F$74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83B6-4A1A-8473-CE47E4BF2444}"/>
            </c:ext>
          </c:extLst>
        </c:ser>
        <c:ser>
          <c:idx val="6"/>
          <c:order val="6"/>
          <c:tx>
            <c:strRef>
              <c:f>Hoja10!$A$75:$B$75</c:f>
              <c:strCache>
                <c:ptCount val="2"/>
                <c:pt idx="1">
                  <c:v>BUESAQUILLO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Hoja10!$C$75:$F$75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83B6-4A1A-8473-CE47E4BF2444}"/>
            </c:ext>
          </c:extLst>
        </c:ser>
        <c:ser>
          <c:idx val="7"/>
          <c:order val="7"/>
          <c:tx>
            <c:strRef>
              <c:f>Hoja10!$A$76:$B$76</c:f>
              <c:strCache>
                <c:ptCount val="2"/>
                <c:pt idx="1">
                  <c:v>MORASURCO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Hoja10!$C$76:$F$76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83B6-4A1A-8473-CE47E4BF2444}"/>
            </c:ext>
          </c:extLst>
        </c:ser>
        <c:ser>
          <c:idx val="8"/>
          <c:order val="8"/>
          <c:tx>
            <c:strRef>
              <c:f>Hoja10!$A$77:$B$77</c:f>
              <c:strCache>
                <c:ptCount val="2"/>
                <c:pt idx="1">
                  <c:v>GENOY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Hoja10!$C$77:$F$77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83B6-4A1A-8473-CE47E4BF2444}"/>
            </c:ext>
          </c:extLst>
        </c:ser>
        <c:ser>
          <c:idx val="9"/>
          <c:order val="9"/>
          <c:tx>
            <c:strRef>
              <c:f>Hoja10!$A$78:$B$78</c:f>
              <c:strCache>
                <c:ptCount val="2"/>
                <c:pt idx="1">
                  <c:v>JONGOVITO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Hoja10!$C$78:$F$78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83B6-4A1A-8473-CE47E4BF2444}"/>
            </c:ext>
          </c:extLst>
        </c:ser>
        <c:ser>
          <c:idx val="10"/>
          <c:order val="10"/>
          <c:tx>
            <c:strRef>
              <c:f>Hoja10!$A$79:$B$79</c:f>
              <c:strCache>
                <c:ptCount val="2"/>
                <c:pt idx="1">
                  <c:v>SANTA BARBARA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Hoja10!$C$79:$F$79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83B6-4A1A-8473-CE47E4BF2444}"/>
            </c:ext>
          </c:extLst>
        </c:ser>
        <c:ser>
          <c:idx val="11"/>
          <c:order val="11"/>
          <c:tx>
            <c:strRef>
              <c:f>Hoja10!$A$80:$B$80</c:f>
              <c:strCache>
                <c:ptCount val="2"/>
                <c:pt idx="1">
                  <c:v>ENCANO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Hoja10!$C$80:$F$80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2-83B6-4A1A-8473-CE47E4BF2444}"/>
            </c:ext>
          </c:extLst>
        </c:ser>
        <c:ser>
          <c:idx val="12"/>
          <c:order val="12"/>
          <c:tx>
            <c:strRef>
              <c:f>Hoja10!$A$81:$B$81</c:f>
              <c:strCache>
                <c:ptCount val="2"/>
                <c:pt idx="1">
                  <c:v>MOCONDINO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Hoja10!$C$81:$F$81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3-83B6-4A1A-8473-CE47E4BF2444}"/>
            </c:ext>
          </c:extLst>
        </c:ser>
        <c:ser>
          <c:idx val="13"/>
          <c:order val="13"/>
          <c:tx>
            <c:strRef>
              <c:f>Hoja10!$A$82:$B$82</c:f>
              <c:strCache>
                <c:ptCount val="2"/>
                <c:pt idx="1">
                  <c:v>SIN DETERMINAR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Hoja10!$C$82:$F$82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83B6-4A1A-8473-CE47E4BF2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8754744"/>
        <c:axId val="468757488"/>
        <c:axId val="0"/>
      </c:bar3DChart>
      <c:catAx>
        <c:axId val="468754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757488"/>
        <c:crosses val="autoZero"/>
        <c:auto val="1"/>
        <c:lblAlgn val="ctr"/>
        <c:lblOffset val="100"/>
        <c:noMultiLvlLbl val="0"/>
      </c:catAx>
      <c:valAx>
        <c:axId val="4687574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754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851051349958249E-2"/>
          <c:y val="0.87710770588300768"/>
          <c:w val="0.85534680625418469"/>
          <c:h val="0.10361519055998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Hoja10!#REF!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EB-46B5-B409-F3F84268AD26}"/>
            </c:ext>
          </c:extLst>
        </c:ser>
        <c:ser>
          <c:idx val="1"/>
          <c:order val="1"/>
          <c:tx>
            <c:strRef>
              <c:f>Hoja10!$B$72</c:f>
              <c:strCache>
                <c:ptCount val="1"/>
                <c:pt idx="0">
                  <c:v>COMUNA_9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Hoja10!$C$72:$F$72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8EB-46B5-B409-F3F84268AD26}"/>
            </c:ext>
          </c:extLst>
        </c:ser>
        <c:ser>
          <c:idx val="2"/>
          <c:order val="2"/>
          <c:tx>
            <c:strRef>
              <c:f>Hoja10!$B$73</c:f>
              <c:strCache>
                <c:ptCount val="1"/>
                <c:pt idx="0">
                  <c:v>CATAMBUCO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Hoja10!$C$73:$F$73</c:f>
              <c:numCache>
                <c:formatCode>General</c:formatCode>
                <c:ptCount val="4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8EB-46B5-B409-F3F84268AD26}"/>
            </c:ext>
          </c:extLst>
        </c:ser>
        <c:ser>
          <c:idx val="3"/>
          <c:order val="3"/>
          <c:tx>
            <c:strRef>
              <c:f>Hoja10!$B$74</c:f>
              <c:strCache>
                <c:ptCount val="1"/>
                <c:pt idx="0">
                  <c:v>SAN FERNANDO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Hoja10!$C$74:$F$74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8EB-46B5-B409-F3F84268AD26}"/>
            </c:ext>
          </c:extLst>
        </c:ser>
        <c:ser>
          <c:idx val="4"/>
          <c:order val="4"/>
          <c:tx>
            <c:strRef>
              <c:f>Hoja10!$B$75</c:f>
              <c:strCache>
                <c:ptCount val="1"/>
                <c:pt idx="0">
                  <c:v>BUESAQUILLO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Hoja10!$C$75:$F$75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8EB-46B5-B409-F3F84268AD26}"/>
            </c:ext>
          </c:extLst>
        </c:ser>
        <c:ser>
          <c:idx val="5"/>
          <c:order val="5"/>
          <c:tx>
            <c:strRef>
              <c:f>Hoja10!$B$76</c:f>
              <c:strCache>
                <c:ptCount val="1"/>
                <c:pt idx="0">
                  <c:v>MORASURCO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Hoja10!$C$76:$F$76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8EB-46B5-B409-F3F84268AD26}"/>
            </c:ext>
          </c:extLst>
        </c:ser>
        <c:ser>
          <c:idx val="6"/>
          <c:order val="6"/>
          <c:tx>
            <c:strRef>
              <c:f>Hoja10!$B$77</c:f>
              <c:strCache>
                <c:ptCount val="1"/>
                <c:pt idx="0">
                  <c:v>GENOY</c:v>
                </c:pt>
              </c:strCache>
            </c:strRef>
          </c:tx>
          <c:spPr>
            <a:solidFill>
              <a:srgbClr val="7030A0"/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Hoja10!$C$77:$F$77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8EB-46B5-B409-F3F84268AD26}"/>
            </c:ext>
          </c:extLst>
        </c:ser>
        <c:ser>
          <c:idx val="7"/>
          <c:order val="7"/>
          <c:tx>
            <c:strRef>
              <c:f>Hoja10!$B$78</c:f>
              <c:strCache>
                <c:ptCount val="1"/>
                <c:pt idx="0">
                  <c:v>JONGOVITO</c:v>
                </c:pt>
              </c:strCache>
            </c:strRef>
          </c:tx>
          <c:spPr>
            <a:solidFill>
              <a:srgbClr val="003366"/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Hoja10!$C$78:$F$78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8EB-46B5-B409-F3F84268AD26}"/>
            </c:ext>
          </c:extLst>
        </c:ser>
        <c:ser>
          <c:idx val="8"/>
          <c:order val="8"/>
          <c:tx>
            <c:strRef>
              <c:f>Hoja10!$B$79</c:f>
              <c:strCache>
                <c:ptCount val="1"/>
                <c:pt idx="0">
                  <c:v>SANTA BARBARA</c:v>
                </c:pt>
              </c:strCache>
            </c:strRef>
          </c:tx>
          <c:spPr>
            <a:solidFill>
              <a:srgbClr val="FF66CC"/>
            </a:solidFill>
            <a:ln w="9525" cap="flat" cmpd="sng" algn="ctr">
              <a:solidFill>
                <a:schemeClr val="accent3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Hoja10!$C$79:$F$79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8EB-46B5-B409-F3F84268AD26}"/>
            </c:ext>
          </c:extLst>
        </c:ser>
        <c:ser>
          <c:idx val="9"/>
          <c:order val="9"/>
          <c:tx>
            <c:strRef>
              <c:f>Hoja10!$B$80</c:f>
              <c:strCache>
                <c:ptCount val="1"/>
                <c:pt idx="0">
                  <c:v>ENCANO</c:v>
                </c:pt>
              </c:strCache>
            </c:strRef>
          </c:tx>
          <c:spPr>
            <a:solidFill>
              <a:srgbClr val="FF0000"/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Hoja10!$C$80:$F$80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D8EB-46B5-B409-F3F84268AD26}"/>
            </c:ext>
          </c:extLst>
        </c:ser>
        <c:ser>
          <c:idx val="10"/>
          <c:order val="10"/>
          <c:tx>
            <c:strRef>
              <c:f>Hoja10!$B$81</c:f>
              <c:strCache>
                <c:ptCount val="1"/>
                <c:pt idx="0">
                  <c:v>MOCONDINO</c:v>
                </c:pt>
              </c:strCache>
            </c:strRef>
          </c:tx>
          <c:spPr>
            <a:solidFill>
              <a:srgbClr val="99CC00"/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Hoja10!$C$81:$F$81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D8EB-46B5-B409-F3F84268AD26}"/>
            </c:ext>
          </c:extLst>
        </c:ser>
        <c:ser>
          <c:idx val="11"/>
          <c:order val="11"/>
          <c:tx>
            <c:strRef>
              <c:f>Hoja10!$B$82</c:f>
              <c:strCache>
                <c:ptCount val="1"/>
                <c:pt idx="0">
                  <c:v>SIN DETERMINAR</c:v>
                </c:pt>
              </c:strCache>
            </c:strRef>
          </c:tx>
          <c:spPr>
            <a:solidFill>
              <a:srgbClr val="00B0F0"/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Hoja10!$C$71:$F$71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Hoja10!$C$82:$F$82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8EB-46B5-B409-F3F84268A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468754352"/>
        <c:axId val="468753960"/>
        <c:axId val="0"/>
      </c:bar3DChart>
      <c:catAx>
        <c:axId val="46875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753960"/>
        <c:crosses val="autoZero"/>
        <c:auto val="1"/>
        <c:lblAlgn val="ctr"/>
        <c:lblOffset val="100"/>
        <c:noMultiLvlLbl val="0"/>
      </c:catAx>
      <c:valAx>
        <c:axId val="468753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75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1.5027369745041042E-2"/>
          <c:y val="0.88879248721768411"/>
          <c:w val="0.95038535830942883"/>
          <c:h val="9.026514097380242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[msv_f_019_base_de_datos_de_occisos_v1.xlsx]Hoja1!Tabla dinámica1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5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5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5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5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6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6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6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6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6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6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67"/>
        <c:spPr>
          <a:solidFill>
            <a:schemeClr val="accent2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68"/>
        <c:spPr>
          <a:solidFill>
            <a:schemeClr val="accent3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69"/>
        <c:marker>
          <c:symbol val="none"/>
        </c:marker>
      </c:pivotFmt>
      <c:pivotFmt>
        <c:idx val="70"/>
        <c:marker>
          <c:symbol val="none"/>
        </c:marker>
      </c:pivotFmt>
      <c:pivotFmt>
        <c:idx val="71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Hoja1!$B$6:$B$7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Hoja1!$A$8:$A$20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Hoja1!$B$8:$B$20</c:f>
              <c:numCache>
                <c:formatCode>General</c:formatCode>
                <c:ptCount val="12"/>
                <c:pt idx="0">
                  <c:v>4</c:v>
                </c:pt>
                <c:pt idx="1">
                  <c:v>8</c:v>
                </c:pt>
                <c:pt idx="2">
                  <c:v>5</c:v>
                </c:pt>
                <c:pt idx="3">
                  <c:v>9</c:v>
                </c:pt>
                <c:pt idx="4">
                  <c:v>1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9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01-4254-A2C7-BC2BEB48D675}"/>
            </c:ext>
          </c:extLst>
        </c:ser>
        <c:ser>
          <c:idx val="1"/>
          <c:order val="1"/>
          <c:tx>
            <c:strRef>
              <c:f>Hoja1!$C$6:$C$7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Hoja1!$A$8:$A$20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Hoja1!$C$8:$C$20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7</c:v>
                </c:pt>
                <c:pt idx="9">
                  <c:v>3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13-4F61-B76D-E386A61886B8}"/>
            </c:ext>
          </c:extLst>
        </c:ser>
        <c:ser>
          <c:idx val="2"/>
          <c:order val="2"/>
          <c:tx>
            <c:strRef>
              <c:f>Hoja1!$D$6:$D$7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Hoja1!$A$8:$A$20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Hoja1!$D$8:$D$20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6</c:v>
                </c:pt>
                <c:pt idx="4">
                  <c:v>2</c:v>
                </c:pt>
                <c:pt idx="5">
                  <c:v>6</c:v>
                </c:pt>
                <c:pt idx="6">
                  <c:v>3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13-4F61-B76D-E386A61886B8}"/>
            </c:ext>
          </c:extLst>
        </c:ser>
        <c:ser>
          <c:idx val="3"/>
          <c:order val="3"/>
          <c:tx>
            <c:strRef>
              <c:f>Hoja1!$E$6:$E$7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Hoja1!$A$8:$A$20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Hoja1!$E$8:$E$20</c:f>
              <c:numCache>
                <c:formatCode>General</c:formatCode>
                <c:ptCount val="12"/>
                <c:pt idx="1">
                  <c:v>5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7</c:v>
                </c:pt>
                <c:pt idx="9">
                  <c:v>8</c:v>
                </c:pt>
                <c:pt idx="10">
                  <c:v>4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D0-49B3-A8F0-752C72611856}"/>
            </c:ext>
          </c:extLst>
        </c:ser>
        <c:ser>
          <c:idx val="4"/>
          <c:order val="4"/>
          <c:tx>
            <c:strRef>
              <c:f>Hoja1!$F$6:$F$7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Hoja1!$A$8:$A$20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Hoja1!$F$8:$F$20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4">
                  <c:v>1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D0-49B3-A8F0-752C72611856}"/>
            </c:ext>
          </c:extLst>
        </c:ser>
        <c:ser>
          <c:idx val="5"/>
          <c:order val="5"/>
          <c:tx>
            <c:strRef>
              <c:f>Hoja1!$G$6:$G$7</c:f>
              <c:strCache>
                <c:ptCount val="1"/>
                <c:pt idx="0">
                  <c:v>2018-INESTIGAR</c:v>
                </c:pt>
              </c:strCache>
            </c:strRef>
          </c:tx>
          <c:invertIfNegative val="0"/>
          <c:cat>
            <c:strRef>
              <c:f>Hoja1!$A$8:$A$20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Hoja1!$G$8:$G$20</c:f>
              <c:numCache>
                <c:formatCode>General</c:formatCode>
                <c:ptCount val="12"/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ED0-49B3-A8F0-752C72611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8755528"/>
        <c:axId val="468756312"/>
        <c:axId val="0"/>
      </c:bar3DChart>
      <c:catAx>
        <c:axId val="468755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756312"/>
        <c:crosses val="autoZero"/>
        <c:auto val="1"/>
        <c:lblAlgn val="ctr"/>
        <c:lblOffset val="100"/>
        <c:noMultiLvlLbl val="0"/>
      </c:catAx>
      <c:valAx>
        <c:axId val="468756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755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200" b="1">
                <a:solidFill>
                  <a:sysClr val="windowText" lastClr="000000"/>
                </a:solidFill>
              </a:rPr>
              <a:t>COMPARATIVO OCCISOS POR DÍA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COMPARATIVOS'!$C$3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'GRAFICOS COMPARATIVOS'!$B$4:$B$11</c15:sqref>
                  </c15:fullRef>
                </c:ext>
              </c:extLst>
              <c:f>'GRAFICOS COMPARATIVOS'!$B$4:$B$10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'GRAFICOS COMPARATIVOS'!$C$4:$C$11</c15:sqref>
                  </c15:fullRef>
                </c:ext>
              </c:extLst>
              <c:f>'GRAFICOS COMPARATIVOS'!$C$4:$C$10</c:f>
              <c:numCache>
                <c:formatCode>General</c:formatCode>
                <c:ptCount val="7"/>
                <c:pt idx="0">
                  <c:v>10</c:v>
                </c:pt>
                <c:pt idx="1">
                  <c:v>8</c:v>
                </c:pt>
                <c:pt idx="2">
                  <c:v>11</c:v>
                </c:pt>
                <c:pt idx="3">
                  <c:v>2</c:v>
                </c:pt>
                <c:pt idx="4">
                  <c:v>5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2E-4CDB-AB50-74A385D52442}"/>
            </c:ext>
          </c:extLst>
        </c:ser>
        <c:ser>
          <c:idx val="1"/>
          <c:order val="1"/>
          <c:tx>
            <c:strRef>
              <c:f>'GRAFICOS COMPARATIVOS'!$D$3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'GRAFICOS COMPARATIVOS'!$B$4:$B$11</c15:sqref>
                  </c15:fullRef>
                </c:ext>
              </c:extLst>
              <c:f>'GRAFICOS COMPARATIVOS'!$B$4:$B$10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'GRAFICOS COMPARATIVOS'!$D$4:$D$11</c15:sqref>
                  </c15:fullRef>
                </c:ext>
              </c:extLst>
              <c:f>'GRAFICOS COMPARATIVOS'!$D$4:$D$10</c:f>
              <c:numCache>
                <c:formatCode>General</c:formatCode>
                <c:ptCount val="7"/>
                <c:pt idx="0">
                  <c:v>6</c:v>
                </c:pt>
                <c:pt idx="1">
                  <c:v>13</c:v>
                </c:pt>
                <c:pt idx="2">
                  <c:v>12</c:v>
                </c:pt>
                <c:pt idx="3">
                  <c:v>8</c:v>
                </c:pt>
                <c:pt idx="4">
                  <c:v>12</c:v>
                </c:pt>
                <c:pt idx="5">
                  <c:v>10</c:v>
                </c:pt>
                <c:pt idx="6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2E-4CDB-AB50-74A385D52442}"/>
            </c:ext>
          </c:extLst>
        </c:ser>
        <c:ser>
          <c:idx val="2"/>
          <c:order val="2"/>
          <c:tx>
            <c:strRef>
              <c:f>'GRAFICOS COMPARATIVOS'!$E$3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'GRAFICOS COMPARATIVOS'!$B$4:$B$11</c15:sqref>
                  </c15:fullRef>
                </c:ext>
              </c:extLst>
              <c:f>'GRAFICOS COMPARATIVOS'!$B$4:$B$10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'GRAFICOS COMPARATIVOS'!$E$4:$E$11</c15:sqref>
                  </c15:fullRef>
                </c:ext>
              </c:extLst>
              <c:f>'GRAFICOS COMPARATIVOS'!$E$4:$E$10</c:f>
              <c:numCache>
                <c:formatCode>General</c:formatCode>
                <c:ptCount val="7"/>
                <c:pt idx="0">
                  <c:v>6</c:v>
                </c:pt>
                <c:pt idx="1">
                  <c:v>2</c:v>
                </c:pt>
                <c:pt idx="2">
                  <c:v>6</c:v>
                </c:pt>
                <c:pt idx="3">
                  <c:v>8</c:v>
                </c:pt>
                <c:pt idx="4">
                  <c:v>3</c:v>
                </c:pt>
                <c:pt idx="5">
                  <c:v>10</c:v>
                </c:pt>
                <c:pt idx="6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42E-4CDB-AB50-74A385D52442}"/>
            </c:ext>
          </c:extLst>
        </c:ser>
        <c:ser>
          <c:idx val="7"/>
          <c:order val="3"/>
          <c:tx>
            <c:strRef>
              <c:f>'GRAFICOS COMPARATIVOS'!$F$3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'GRAFICOS COMPARATIVOS'!$B$4:$B$11</c15:sqref>
                  </c15:fullRef>
                </c:ext>
              </c:extLst>
              <c:f>'GRAFICOS COMPARATIVOS'!$B$4:$B$10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'GRAFICOS COMPARATIVOS'!$F$4:$F$11</c15:sqref>
                  </c15:fullRef>
                </c:ext>
              </c:extLst>
              <c:f>'GRAFICOS COMPARATIVOS'!$F$4:$F$10</c:f>
              <c:numCache>
                <c:formatCode>General</c:formatCode>
                <c:ptCount val="7"/>
                <c:pt idx="0">
                  <c:v>6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11</c:v>
                </c:pt>
                <c:pt idx="6">
                  <c:v>12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7-C42E-4CDB-AB50-74A385D52442}"/>
            </c:ext>
          </c:extLst>
        </c:ser>
        <c:ser>
          <c:idx val="3"/>
          <c:order val="4"/>
          <c:tx>
            <c:strRef>
              <c:f>'GRAFICOS COMPARATIVOS'!$G$3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'GRAFICOS COMPARATIVOS'!$B$4:$B$11</c15:sqref>
                  </c15:fullRef>
                </c:ext>
              </c:extLst>
              <c:f>'GRAFICOS COMPARATIVOS'!$B$4:$B$10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'GRAFICOS COMPARATIVOS'!$G$4:$G$11</c15:sqref>
                  </c15:fullRef>
                </c:ext>
              </c:extLst>
              <c:f>'GRAFICOS COMPARATIVOS'!$G$4:$G$10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14-40E5-ACD3-33EED4D71BF9}"/>
            </c:ext>
          </c:extLst>
        </c:ser>
        <c:ser>
          <c:idx val="4"/>
          <c:order val="5"/>
          <c:tx>
            <c:strRef>
              <c:f>'GRAFICOS COMPARATIVOS'!$H$3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'GRAFICOS COMPARATIVOS'!$B$4:$B$11</c15:sqref>
                  </c15:fullRef>
                </c:ext>
              </c:extLst>
              <c:f>'GRAFICOS COMPARATIVOS'!$B$4:$B$10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'GRAFICOS COMPARATIVOS'!$H$4:$H$11</c15:sqref>
                  </c15:fullRef>
                </c:ext>
              </c:extLst>
              <c:f>'GRAFICOS COMPARATIVOS'!$H$4:$H$10</c:f>
              <c:numCache>
                <c:formatCode>General</c:formatCode>
                <c:ptCount val="7"/>
                <c:pt idx="0">
                  <c:v>7</c:v>
                </c:pt>
                <c:pt idx="1">
                  <c:v>9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11</c:v>
                </c:pt>
                <c:pt idx="6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EC-43E9-8829-E1F362D99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62424"/>
        <c:axId val="479762816"/>
        <c:extLst xmlns:c16r2="http://schemas.microsoft.com/office/drawing/2015/06/chart"/>
      </c:barChart>
      <c:catAx>
        <c:axId val="479762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762816"/>
        <c:crosses val="autoZero"/>
        <c:auto val="1"/>
        <c:lblAlgn val="ctr"/>
        <c:lblOffset val="100"/>
        <c:noMultiLvlLbl val="0"/>
      </c:catAx>
      <c:valAx>
        <c:axId val="479762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76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200" b="1">
                <a:solidFill>
                  <a:sysClr val="windowText" lastClr="000000"/>
                </a:solidFill>
              </a:rPr>
              <a:t>COMPARATIVO OCCISOS POR GÉNERO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COMPARATIVOS'!$C$35</c:f>
              <c:strCache>
                <c:ptCount val="1"/>
                <c:pt idx="0">
                  <c:v>A2016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COMPARATIVOS'!$B$36:$B$37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'GRAFICOS COMPARATIVOS'!$C$36:$C$37</c:f>
              <c:numCache>
                <c:formatCode>General</c:formatCode>
                <c:ptCount val="2"/>
                <c:pt idx="0">
                  <c:v>25</c:v>
                </c:pt>
                <c:pt idx="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86-494A-91A2-37750C562EF6}"/>
            </c:ext>
          </c:extLst>
        </c:ser>
        <c:ser>
          <c:idx val="1"/>
          <c:order val="1"/>
          <c:tx>
            <c:strRef>
              <c:f>'GRAFICOS COMPARATIVOS'!$D$35</c:f>
              <c:strCache>
                <c:ptCount val="1"/>
                <c:pt idx="0">
                  <c:v>A2017</c:v>
                </c:pt>
              </c:strCache>
            </c:strRef>
          </c:tx>
          <c:spPr>
            <a:solidFill>
              <a:srgbClr val="66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COMPARATIVOS'!$B$36:$B$37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'GRAFICOS COMPARATIVOS'!$D$36:$D$37</c:f>
              <c:numCache>
                <c:formatCode>General</c:formatCode>
                <c:ptCount val="2"/>
                <c:pt idx="0">
                  <c:v>38</c:v>
                </c:pt>
                <c:pt idx="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586-494A-91A2-37750C562EF6}"/>
            </c:ext>
          </c:extLst>
        </c:ser>
        <c:ser>
          <c:idx val="2"/>
          <c:order val="2"/>
          <c:tx>
            <c:strRef>
              <c:f>'GRAFICOS COMPARATIVOS'!$E$35</c:f>
              <c:strCache>
                <c:ptCount val="1"/>
                <c:pt idx="0">
                  <c:v>A2018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COMPARATIVOS'!$B$36:$B$37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'GRAFICOS COMPARATIVOS'!$E$36:$E$37</c:f>
              <c:numCache>
                <c:formatCode>General</c:formatCode>
                <c:ptCount val="2"/>
                <c:pt idx="0">
                  <c:v>26</c:v>
                </c:pt>
                <c:pt idx="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586-494A-91A2-37750C562EF6}"/>
            </c:ext>
          </c:extLst>
        </c:ser>
        <c:ser>
          <c:idx val="3"/>
          <c:order val="3"/>
          <c:tx>
            <c:strRef>
              <c:f>'GRAFICOS COMPARATIVOS'!$F$35</c:f>
              <c:strCache>
                <c:ptCount val="1"/>
                <c:pt idx="0">
                  <c:v>A2019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'GRAFICOS COMPARATIVOS'!$B$36:$B$37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'GRAFICOS COMPARATIVOS'!$F$36:$F$37</c:f>
              <c:numCache>
                <c:formatCode>General</c:formatCode>
                <c:ptCount val="2"/>
                <c:pt idx="0">
                  <c:v>32</c:v>
                </c:pt>
                <c:pt idx="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17-4E0E-AB79-A2389F21B509}"/>
            </c:ext>
          </c:extLst>
        </c:ser>
        <c:ser>
          <c:idx val="4"/>
          <c:order val="4"/>
          <c:tx>
            <c:strRef>
              <c:f>'GRAFICOS COMPARATIVOS'!$G$35</c:f>
              <c:strCache>
                <c:ptCount val="1"/>
                <c:pt idx="0">
                  <c:v>A2020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'GRAFICOS COMPARATIVOS'!$B$36:$B$37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'GRAFICOS COMPARATIVOS'!$G$36:$G$37</c:f>
              <c:numCache>
                <c:formatCode>General</c:formatCode>
                <c:ptCount val="2"/>
                <c:pt idx="0">
                  <c:v>27</c:v>
                </c:pt>
                <c:pt idx="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E5-44B3-8A43-30460ECB383A}"/>
            </c:ext>
          </c:extLst>
        </c:ser>
        <c:ser>
          <c:idx val="5"/>
          <c:order val="5"/>
          <c:tx>
            <c:strRef>
              <c:f>'GRAFICOS COMPARATIVOS'!$H$35</c:f>
              <c:strCache>
                <c:ptCount val="1"/>
                <c:pt idx="0">
                  <c:v>A2021</c:v>
                </c:pt>
              </c:strCache>
            </c:strRef>
          </c:tx>
          <c:invertIfNegative val="0"/>
          <c:cat>
            <c:strRef>
              <c:f>'GRAFICOS COMPARATIVOS'!$B$36:$B$37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'GRAFICOS COMPARATIVOS'!$H$36:$H$37</c:f>
              <c:numCache>
                <c:formatCode>General</c:formatCode>
                <c:ptCount val="2"/>
                <c:pt idx="0">
                  <c:v>37</c:v>
                </c:pt>
                <c:pt idx="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C7-4DD5-AE26-62F15EAB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63600"/>
        <c:axId val="479760464"/>
      </c:barChart>
      <c:catAx>
        <c:axId val="47976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760464"/>
        <c:crosses val="autoZero"/>
        <c:auto val="1"/>
        <c:lblAlgn val="ctr"/>
        <c:lblOffset val="100"/>
        <c:noMultiLvlLbl val="0"/>
      </c:catAx>
      <c:valAx>
        <c:axId val="479760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76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200" b="1">
                <a:solidFill>
                  <a:sysClr val="windowText" lastClr="000000"/>
                </a:solidFill>
              </a:rPr>
              <a:t>COMPARATIVO</a:t>
            </a:r>
            <a:r>
              <a:rPr lang="es-CO" sz="1200" b="1" baseline="0">
                <a:solidFill>
                  <a:sysClr val="windowText" lastClr="000000"/>
                </a:solidFill>
              </a:rPr>
              <a:t> OCCISOS POR CLASE DE ACCIDENTE</a:t>
            </a:r>
            <a:endParaRPr lang="es-CO" sz="12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COMPARATIVOS'!$B$47</c:f>
              <c:strCache>
                <c:ptCount val="1"/>
                <c:pt idx="0">
                  <c:v>Atropello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COMPARATIVOS'!$C$46:$H$46</c:f>
              <c:strCach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'GRAFICOS COMPARATIVOS'!$C$47:$H$47</c:f>
              <c:numCache>
                <c:formatCode>General</c:formatCode>
                <c:ptCount val="6"/>
                <c:pt idx="0">
                  <c:v>26</c:v>
                </c:pt>
                <c:pt idx="1">
                  <c:v>26</c:v>
                </c:pt>
                <c:pt idx="2">
                  <c:v>24</c:v>
                </c:pt>
                <c:pt idx="3">
                  <c:v>15</c:v>
                </c:pt>
                <c:pt idx="4">
                  <c:v>18</c:v>
                </c:pt>
                <c:pt idx="5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2C-4243-AB8B-DC47FA03EDC2}"/>
            </c:ext>
          </c:extLst>
        </c:ser>
        <c:ser>
          <c:idx val="1"/>
          <c:order val="1"/>
          <c:tx>
            <c:strRef>
              <c:f>'GRAFICOS COMPARATIVOS'!$B$48</c:f>
              <c:strCache>
                <c:ptCount val="1"/>
                <c:pt idx="0">
                  <c:v>Caida de ocupante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'GRAFICOS COMPARATIVOS'!$C$46:$H$46</c:f>
              <c:strCach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'GRAFICOS COMPARATIVOS'!$C$48:$H$48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2C-4243-AB8B-DC47FA03EDC2}"/>
            </c:ext>
          </c:extLst>
        </c:ser>
        <c:ser>
          <c:idx val="2"/>
          <c:order val="2"/>
          <c:tx>
            <c:strRef>
              <c:f>'GRAFICOS COMPARATIVOS'!$B$49</c:f>
              <c:strCache>
                <c:ptCount val="1"/>
                <c:pt idx="0">
                  <c:v>Choque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COMPARATIVOS'!$C$46:$H$46</c:f>
              <c:strCach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'GRAFICOS COMPARATIVOS'!$C$49:$H$49</c:f>
              <c:numCache>
                <c:formatCode>General</c:formatCode>
                <c:ptCount val="6"/>
                <c:pt idx="0">
                  <c:v>27</c:v>
                </c:pt>
                <c:pt idx="1">
                  <c:v>42</c:v>
                </c:pt>
                <c:pt idx="2">
                  <c:v>27</c:v>
                </c:pt>
                <c:pt idx="3">
                  <c:v>24</c:v>
                </c:pt>
                <c:pt idx="4">
                  <c:v>12</c:v>
                </c:pt>
                <c:pt idx="5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2C-4243-AB8B-DC47FA03EDC2}"/>
            </c:ext>
          </c:extLst>
        </c:ser>
        <c:ser>
          <c:idx val="3"/>
          <c:order val="3"/>
          <c:tx>
            <c:strRef>
              <c:f>'GRAFICOS COMPARATIVOS'!$B$50</c:f>
              <c:strCache>
                <c:ptCount val="1"/>
                <c:pt idx="0">
                  <c:v>Volcamiento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COMPARATIVOS'!$C$46:$H$46</c:f>
              <c:strCach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'GRAFICOS COMPARATIVOS'!$C$50:$H$50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2C-4243-AB8B-DC47FA03EDC2}"/>
            </c:ext>
          </c:extLst>
        </c:ser>
        <c:ser>
          <c:idx val="4"/>
          <c:order val="4"/>
          <c:tx>
            <c:strRef>
              <c:f>'GRAFICOS COMPARATIVOS'!$B$51</c:f>
              <c:strCache>
                <c:ptCount val="1"/>
                <c:pt idx="0">
                  <c:v>Perdida de Control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COMPARATIVOS'!$C$46:$H$46</c:f>
              <c:strCach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'GRAFICOS COMPARATIVOS'!$C$51:$H$51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62C-4243-AB8B-DC47FA03EDC2}"/>
            </c:ext>
          </c:extLst>
        </c:ser>
        <c:ser>
          <c:idx val="5"/>
          <c:order val="5"/>
          <c:tx>
            <c:strRef>
              <c:f>'GRAFICOS COMPARATIVOS'!$B$52</c:f>
              <c:strCache>
                <c:ptCount val="1"/>
                <c:pt idx="0">
                  <c:v>Vehículo se sale de la vía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COMPARATIVOS'!$C$46:$H$46</c:f>
              <c:strCach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'GRAFICOS COMPARATIVOS'!$C$52:$H$52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62C-4243-AB8B-DC47FA03EDC2}"/>
            </c:ext>
          </c:extLst>
        </c:ser>
        <c:ser>
          <c:idx val="6"/>
          <c:order val="6"/>
          <c:tx>
            <c:strRef>
              <c:f>'GRAFICOS COMPARATIVOS'!$B$53</c:f>
              <c:strCache>
                <c:ptCount val="1"/>
                <c:pt idx="0">
                  <c:v>Sin establecer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COMPARATIVOS'!$C$46:$H$46</c:f>
              <c:strCach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'GRAFICOS COMPARATIVOS'!$C$53:$H$53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62C-4243-AB8B-DC47FA03E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63992"/>
        <c:axId val="479760856"/>
      </c:barChart>
      <c:catAx>
        <c:axId val="47976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760856"/>
        <c:crosses val="autoZero"/>
        <c:auto val="1"/>
        <c:lblAlgn val="ctr"/>
        <c:lblOffset val="100"/>
        <c:noMultiLvlLbl val="0"/>
      </c:catAx>
      <c:valAx>
        <c:axId val="479760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763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COMPARATIVOS'!$C$61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COMPARATIVOS'!$B$62:$B$71</c:f>
              <c:strCache>
                <c:ptCount val="10"/>
                <c:pt idx="0">
                  <c:v>CONDUCTOR DE BICICLETA</c:v>
                </c:pt>
                <c:pt idx="1">
                  <c:v>CONDUCTOR DE MOTOCICLETA</c:v>
                </c:pt>
                <c:pt idx="2">
                  <c:v>CONDUCTOR VEHICULO</c:v>
                </c:pt>
                <c:pt idx="3">
                  <c:v>ACOMPAÑANTE DE MOTOCICLETA</c:v>
                </c:pt>
                <c:pt idx="4">
                  <c:v>ACOMPAÑANTE VEHICULO</c:v>
                </c:pt>
                <c:pt idx="5">
                  <c:v>PASAJERO VEHICULO</c:v>
                </c:pt>
                <c:pt idx="6">
                  <c:v>PASAJERO DE BUS </c:v>
                </c:pt>
                <c:pt idx="7">
                  <c:v>PEATON</c:v>
                </c:pt>
                <c:pt idx="8">
                  <c:v>Sin establecer</c:v>
                </c:pt>
                <c:pt idx="9">
                  <c:v>Total</c:v>
                </c:pt>
              </c:strCache>
            </c:strRef>
          </c:cat>
          <c:val>
            <c:numRef>
              <c:f>'GRAFICOS COMPARATIVOS'!$C$62:$C$71</c:f>
              <c:numCache>
                <c:formatCode>General</c:formatCode>
                <c:ptCount val="10"/>
                <c:pt idx="0">
                  <c:v>1</c:v>
                </c:pt>
                <c:pt idx="1">
                  <c:v>19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26</c:v>
                </c:pt>
                <c:pt idx="8">
                  <c:v>0</c:v>
                </c:pt>
                <c:pt idx="9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4F-4A0D-B670-26A34183BEC8}"/>
            </c:ext>
          </c:extLst>
        </c:ser>
        <c:ser>
          <c:idx val="1"/>
          <c:order val="1"/>
          <c:tx>
            <c:strRef>
              <c:f>'GRAFICOS COMPARATIVOS'!$D$61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COMPARATIVOS'!$B$62:$B$71</c:f>
              <c:strCache>
                <c:ptCount val="10"/>
                <c:pt idx="0">
                  <c:v>CONDUCTOR DE BICICLETA</c:v>
                </c:pt>
                <c:pt idx="1">
                  <c:v>CONDUCTOR DE MOTOCICLETA</c:v>
                </c:pt>
                <c:pt idx="2">
                  <c:v>CONDUCTOR VEHICULO</c:v>
                </c:pt>
                <c:pt idx="3">
                  <c:v>ACOMPAÑANTE DE MOTOCICLETA</c:v>
                </c:pt>
                <c:pt idx="4">
                  <c:v>ACOMPAÑANTE VEHICULO</c:v>
                </c:pt>
                <c:pt idx="5">
                  <c:v>PASAJERO VEHICULO</c:v>
                </c:pt>
                <c:pt idx="6">
                  <c:v>PASAJERO DE BUS </c:v>
                </c:pt>
                <c:pt idx="7">
                  <c:v>PEATON</c:v>
                </c:pt>
                <c:pt idx="8">
                  <c:v>Sin establecer</c:v>
                </c:pt>
                <c:pt idx="9">
                  <c:v>Total</c:v>
                </c:pt>
              </c:strCache>
            </c:strRef>
          </c:cat>
          <c:val>
            <c:numRef>
              <c:f>'GRAFICOS COMPARATIVOS'!$D$62:$D$71</c:f>
              <c:numCache>
                <c:formatCode>General</c:formatCode>
                <c:ptCount val="10"/>
                <c:pt idx="0">
                  <c:v>1</c:v>
                </c:pt>
                <c:pt idx="1">
                  <c:v>26</c:v>
                </c:pt>
                <c:pt idx="2">
                  <c:v>1</c:v>
                </c:pt>
                <c:pt idx="3">
                  <c:v>9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26</c:v>
                </c:pt>
                <c:pt idx="8">
                  <c:v>0</c:v>
                </c:pt>
                <c:pt idx="9">
                  <c:v>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E4F-4A0D-B670-26A34183BEC8}"/>
            </c:ext>
          </c:extLst>
        </c:ser>
        <c:ser>
          <c:idx val="2"/>
          <c:order val="2"/>
          <c:tx>
            <c:strRef>
              <c:f>'GRAFICOS COMPARATIVOS'!$E$61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COMPARATIVOS'!$B$62:$B$71</c:f>
              <c:strCache>
                <c:ptCount val="10"/>
                <c:pt idx="0">
                  <c:v>CONDUCTOR DE BICICLETA</c:v>
                </c:pt>
                <c:pt idx="1">
                  <c:v>CONDUCTOR DE MOTOCICLETA</c:v>
                </c:pt>
                <c:pt idx="2">
                  <c:v>CONDUCTOR VEHICULO</c:v>
                </c:pt>
                <c:pt idx="3">
                  <c:v>ACOMPAÑANTE DE MOTOCICLETA</c:v>
                </c:pt>
                <c:pt idx="4">
                  <c:v>ACOMPAÑANTE VEHICULO</c:v>
                </c:pt>
                <c:pt idx="5">
                  <c:v>PASAJERO VEHICULO</c:v>
                </c:pt>
                <c:pt idx="6">
                  <c:v>PASAJERO DE BUS </c:v>
                </c:pt>
                <c:pt idx="7">
                  <c:v>PEATON</c:v>
                </c:pt>
                <c:pt idx="8">
                  <c:v>Sin establecer</c:v>
                </c:pt>
                <c:pt idx="9">
                  <c:v>Total</c:v>
                </c:pt>
              </c:strCache>
            </c:strRef>
          </c:cat>
          <c:val>
            <c:numRef>
              <c:f>'GRAFICOS COMPARATIVOS'!$E$62:$E$71</c:f>
              <c:numCache>
                <c:formatCode>General</c:formatCode>
                <c:ptCount val="10"/>
                <c:pt idx="0">
                  <c:v>4</c:v>
                </c:pt>
                <c:pt idx="1">
                  <c:v>18</c:v>
                </c:pt>
                <c:pt idx="2">
                  <c:v>3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22</c:v>
                </c:pt>
                <c:pt idx="8">
                  <c:v>0</c:v>
                </c:pt>
                <c:pt idx="9">
                  <c:v>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E4F-4A0D-B670-26A34183BEC8}"/>
            </c:ext>
          </c:extLst>
        </c:ser>
        <c:ser>
          <c:idx val="3"/>
          <c:order val="3"/>
          <c:tx>
            <c:strRef>
              <c:f>'GRAFICOS COMPARATIVOS'!$F$61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COMPARATIVOS'!$B$62:$B$71</c:f>
              <c:strCache>
                <c:ptCount val="10"/>
                <c:pt idx="0">
                  <c:v>CONDUCTOR DE BICICLETA</c:v>
                </c:pt>
                <c:pt idx="1">
                  <c:v>CONDUCTOR DE MOTOCICLETA</c:v>
                </c:pt>
                <c:pt idx="2">
                  <c:v>CONDUCTOR VEHICULO</c:v>
                </c:pt>
                <c:pt idx="3">
                  <c:v>ACOMPAÑANTE DE MOTOCICLETA</c:v>
                </c:pt>
                <c:pt idx="4">
                  <c:v>ACOMPAÑANTE VEHICULO</c:v>
                </c:pt>
                <c:pt idx="5">
                  <c:v>PASAJERO VEHICULO</c:v>
                </c:pt>
                <c:pt idx="6">
                  <c:v>PASAJERO DE BUS </c:v>
                </c:pt>
                <c:pt idx="7">
                  <c:v>PEATON</c:v>
                </c:pt>
                <c:pt idx="8">
                  <c:v>Sin establecer</c:v>
                </c:pt>
                <c:pt idx="9">
                  <c:v>Total</c:v>
                </c:pt>
              </c:strCache>
            </c:strRef>
          </c:cat>
          <c:val>
            <c:numRef>
              <c:f>'GRAFICOS COMPARATIVOS'!$F$62:$F$71</c:f>
              <c:numCache>
                <c:formatCode>General</c:formatCode>
                <c:ptCount val="10"/>
                <c:pt idx="0">
                  <c:v>3</c:v>
                </c:pt>
                <c:pt idx="1">
                  <c:v>19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7">
                  <c:v>13</c:v>
                </c:pt>
                <c:pt idx="9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C9-4670-AB06-BECE9C4E3919}"/>
            </c:ext>
          </c:extLst>
        </c:ser>
        <c:ser>
          <c:idx val="4"/>
          <c:order val="4"/>
          <c:tx>
            <c:strRef>
              <c:f>'GRAFICOS COMPARATIVOS'!$G$61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'GRAFICOS COMPARATIVOS'!$B$62:$B$71</c:f>
              <c:strCache>
                <c:ptCount val="10"/>
                <c:pt idx="0">
                  <c:v>CONDUCTOR DE BICICLETA</c:v>
                </c:pt>
                <c:pt idx="1">
                  <c:v>CONDUCTOR DE MOTOCICLETA</c:v>
                </c:pt>
                <c:pt idx="2">
                  <c:v>CONDUCTOR VEHICULO</c:v>
                </c:pt>
                <c:pt idx="3">
                  <c:v>ACOMPAÑANTE DE MOTOCICLETA</c:v>
                </c:pt>
                <c:pt idx="4">
                  <c:v>ACOMPAÑANTE VEHICULO</c:v>
                </c:pt>
                <c:pt idx="5">
                  <c:v>PASAJERO VEHICULO</c:v>
                </c:pt>
                <c:pt idx="6">
                  <c:v>PASAJERO DE BUS </c:v>
                </c:pt>
                <c:pt idx="7">
                  <c:v>PEATON</c:v>
                </c:pt>
                <c:pt idx="8">
                  <c:v>Sin establecer</c:v>
                </c:pt>
                <c:pt idx="9">
                  <c:v>Total</c:v>
                </c:pt>
              </c:strCache>
            </c:strRef>
          </c:cat>
          <c:val>
            <c:numRef>
              <c:f>'GRAFICOS COMPARATIVOS'!$G$62:$G$71</c:f>
              <c:numCache>
                <c:formatCode>General</c:formatCode>
                <c:ptCount val="10"/>
                <c:pt idx="0">
                  <c:v>1</c:v>
                </c:pt>
                <c:pt idx="1">
                  <c:v>11</c:v>
                </c:pt>
                <c:pt idx="3">
                  <c:v>3</c:v>
                </c:pt>
                <c:pt idx="5">
                  <c:v>2</c:v>
                </c:pt>
                <c:pt idx="7">
                  <c:v>17</c:v>
                </c:pt>
                <c:pt idx="9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A2-4352-B6E5-905CD25378CF}"/>
            </c:ext>
          </c:extLst>
        </c:ser>
        <c:ser>
          <c:idx val="5"/>
          <c:order val="5"/>
          <c:tx>
            <c:strRef>
              <c:f>'GRAFICOS COMPARATIVOS'!$H$61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'GRAFICOS COMPARATIVOS'!$B$62:$B$71</c:f>
              <c:strCache>
                <c:ptCount val="10"/>
                <c:pt idx="0">
                  <c:v>CONDUCTOR DE BICICLETA</c:v>
                </c:pt>
                <c:pt idx="1">
                  <c:v>CONDUCTOR DE MOTOCICLETA</c:v>
                </c:pt>
                <c:pt idx="2">
                  <c:v>CONDUCTOR VEHICULO</c:v>
                </c:pt>
                <c:pt idx="3">
                  <c:v>ACOMPAÑANTE DE MOTOCICLETA</c:v>
                </c:pt>
                <c:pt idx="4">
                  <c:v>ACOMPAÑANTE VEHICULO</c:v>
                </c:pt>
                <c:pt idx="5">
                  <c:v>PASAJERO VEHICULO</c:v>
                </c:pt>
                <c:pt idx="6">
                  <c:v>PASAJERO DE BUS </c:v>
                </c:pt>
                <c:pt idx="7">
                  <c:v>PEATON</c:v>
                </c:pt>
                <c:pt idx="8">
                  <c:v>Sin establecer</c:v>
                </c:pt>
                <c:pt idx="9">
                  <c:v>Total</c:v>
                </c:pt>
              </c:strCache>
            </c:strRef>
          </c:cat>
          <c:val>
            <c:numRef>
              <c:f>'GRAFICOS COMPARATIVOS'!$H$62:$H$71</c:f>
              <c:numCache>
                <c:formatCode>General</c:formatCode>
                <c:ptCount val="10"/>
                <c:pt idx="0">
                  <c:v>4</c:v>
                </c:pt>
                <c:pt idx="1">
                  <c:v>17</c:v>
                </c:pt>
                <c:pt idx="2">
                  <c:v>2</c:v>
                </c:pt>
                <c:pt idx="3">
                  <c:v>9</c:v>
                </c:pt>
                <c:pt idx="4">
                  <c:v>2</c:v>
                </c:pt>
                <c:pt idx="7">
                  <c:v>16</c:v>
                </c:pt>
                <c:pt idx="9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7F-4AB3-8C85-33AC9EB8E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761248"/>
        <c:axId val="467659520"/>
      </c:barChart>
      <c:catAx>
        <c:axId val="47976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7659520"/>
        <c:crosses val="autoZero"/>
        <c:auto val="1"/>
        <c:lblAlgn val="ctr"/>
        <c:lblOffset val="100"/>
        <c:noMultiLvlLbl val="0"/>
      </c:catAx>
      <c:valAx>
        <c:axId val="467659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76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002060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876262263189753E-2"/>
          <c:y val="2.6004853891443858E-2"/>
          <c:w val="0.94743291580695788"/>
          <c:h val="0.730207835967255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COMPARATIVOS'!$C$16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COMPARATIVOS'!$B$17:$B$28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'GRAFICOS COMPARATIVOS'!$C$17:$C$28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6</c:v>
                </c:pt>
                <c:pt idx="4">
                  <c:v>2</c:v>
                </c:pt>
                <c:pt idx="5">
                  <c:v>6</c:v>
                </c:pt>
                <c:pt idx="6">
                  <c:v>3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65-4EF3-BAFA-019A2E7D4D46}"/>
            </c:ext>
          </c:extLst>
        </c:ser>
        <c:ser>
          <c:idx val="1"/>
          <c:order val="1"/>
          <c:tx>
            <c:strRef>
              <c:f>'GRAFICOS COMPARATIVOS'!$D$16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COMPARATIVOS'!$B$17:$B$28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'GRAFICOS COMPARATIVOS'!$D$17:$D$28</c:f>
              <c:numCache>
                <c:formatCode>General</c:formatCode>
                <c:ptCount val="12"/>
                <c:pt idx="0">
                  <c:v>4</c:v>
                </c:pt>
                <c:pt idx="1">
                  <c:v>8</c:v>
                </c:pt>
                <c:pt idx="2">
                  <c:v>5</c:v>
                </c:pt>
                <c:pt idx="3">
                  <c:v>9</c:v>
                </c:pt>
                <c:pt idx="4">
                  <c:v>1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9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F65-4EF3-BAFA-019A2E7D4D46}"/>
            </c:ext>
          </c:extLst>
        </c:ser>
        <c:ser>
          <c:idx val="2"/>
          <c:order val="2"/>
          <c:tx>
            <c:strRef>
              <c:f>'GRAFICOS COMPARATIVOS'!$E$16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COMPARATIVOS'!$B$17:$B$28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'GRAFICOS COMPARATIVOS'!$E$17:$E$28</c:f>
              <c:numCache>
                <c:formatCode>General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7</c:v>
                </c:pt>
                <c:pt idx="9">
                  <c:v>8</c:v>
                </c:pt>
                <c:pt idx="10">
                  <c:v>4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F65-4EF3-BAFA-019A2E7D4D46}"/>
            </c:ext>
          </c:extLst>
        </c:ser>
        <c:ser>
          <c:idx val="3"/>
          <c:order val="3"/>
          <c:tx>
            <c:strRef>
              <c:f>'GRAFICOS COMPARATIVOS'!$F$16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COMPARATIVOS'!$B$17:$B$28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'GRAFICOS COMPARATIVOS'!$F$17:$F$28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7</c:v>
                </c:pt>
                <c:pt idx="9">
                  <c:v>3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3B-4733-ABC0-A3D421C20AA9}"/>
            </c:ext>
          </c:extLst>
        </c:ser>
        <c:ser>
          <c:idx val="4"/>
          <c:order val="4"/>
          <c:tx>
            <c:strRef>
              <c:f>'GRAFICOS COMPARATIVOS'!$G$16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'GRAFICOS COMPARATIVOS'!$B$17:$B$28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'GRAFICOS COMPARATIVOS'!$G$17:$G$28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7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CC-4C6C-B9E1-595BFC673289}"/>
            </c:ext>
          </c:extLst>
        </c:ser>
        <c:ser>
          <c:idx val="5"/>
          <c:order val="5"/>
          <c:tx>
            <c:strRef>
              <c:f>'GRAFICOS COMPARATIVOS'!$H$16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'GRAFICOS COMPARATIVOS'!$B$17:$B$28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'GRAFICOS COMPARATIVOS'!$H$17:$H$28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A8-4E0C-84A7-1FE3D465B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658344"/>
        <c:axId val="467656384"/>
      </c:barChart>
      <c:catAx>
        <c:axId val="467658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7656384"/>
        <c:crosses val="autoZero"/>
        <c:auto val="1"/>
        <c:lblAlgn val="ctr"/>
        <c:lblOffset val="100"/>
        <c:noMultiLvlLbl val="0"/>
      </c:catAx>
      <c:valAx>
        <c:axId val="467656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7658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002060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2334016829943974E-2"/>
                  <c:y val="-8.7437081446608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6B1-43E8-A4FA-D6A39127C71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111338943314672E-3"/>
                  <c:y val="-3.0602978506313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6B1-43E8-A4FA-D6A39127C71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COMPARATIVOS'!$B$138:$B$139</c:f>
              <c:strCache>
                <c:ptCount val="2"/>
                <c:pt idx="0">
                  <c:v>SETRA - DENAR</c:v>
                </c:pt>
                <c:pt idx="1">
                  <c:v>STTM</c:v>
                </c:pt>
              </c:strCache>
            </c:strRef>
          </c:cat>
          <c:val>
            <c:numRef>
              <c:f>'GRAFICOS COMPARATIVOS'!$C$138:$C$139</c:f>
              <c:numCache>
                <c:formatCode>General</c:formatCode>
                <c:ptCount val="2"/>
                <c:pt idx="0">
                  <c:v>17</c:v>
                </c:pt>
                <c:pt idx="1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A5-4B35-98FE-8992B374AE0D}"/>
            </c:ext>
          </c:extLst>
        </c:ser>
        <c:ser>
          <c:idx val="2"/>
          <c:order val="1"/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9.6861735661198517E-3"/>
                  <c:y val="-2.172427515758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6B1-43E8-A4FA-D6A39127C71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807860878807516E-2"/>
                  <c:y val="-2.0715250828843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6B1-43E8-A4FA-D6A39127C71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COMPARATIVOS'!$B$138:$B$139</c:f>
              <c:strCache>
                <c:ptCount val="2"/>
                <c:pt idx="0">
                  <c:v>SETRA - DENAR</c:v>
                </c:pt>
                <c:pt idx="1">
                  <c:v>STTM</c:v>
                </c:pt>
              </c:strCache>
            </c:strRef>
          </c:cat>
          <c:val>
            <c:numRef>
              <c:f>'GRAFICOS COMPARATIVOS'!$D$138:$D$139</c:f>
              <c:numCache>
                <c:formatCode>General</c:formatCode>
                <c:ptCount val="2"/>
                <c:pt idx="0">
                  <c:v>7</c:v>
                </c:pt>
                <c:pt idx="1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A5-4B35-98FE-8992B374AE0D}"/>
            </c:ext>
          </c:extLst>
        </c:ser>
        <c:ser>
          <c:idx val="0"/>
          <c:order val="2"/>
          <c:spPr>
            <a:solidFill>
              <a:srgbClr val="0070C0"/>
            </a:solidFill>
          </c:spPr>
          <c:invertIfNegative val="0"/>
          <c:dLbls>
            <c:dLbl>
              <c:idx val="0"/>
              <c:layout>
                <c:manualLayout>
                  <c:x val="8.222677886629344E-3"/>
                  <c:y val="-2.1859270361652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6B1-43E8-A4FA-D6A39127C71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389686301601349E-2"/>
                  <c:y val="-2.1859270361652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6B1-43E8-A4FA-D6A39127C71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COMPARATIVOS'!$B$138:$B$139</c:f>
              <c:strCache>
                <c:ptCount val="2"/>
                <c:pt idx="0">
                  <c:v>SETRA - DENAR</c:v>
                </c:pt>
                <c:pt idx="1">
                  <c:v>STTM</c:v>
                </c:pt>
              </c:strCache>
            </c:strRef>
          </c:cat>
          <c:val>
            <c:numRef>
              <c:f>'GRAFICOS COMPARATIVOS'!$E$138:$E$139</c:f>
              <c:numCache>
                <c:formatCode>General</c:formatCode>
                <c:ptCount val="2"/>
                <c:pt idx="0">
                  <c:v>17</c:v>
                </c:pt>
                <c:pt idx="1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AA5-4B35-98FE-8992B374AE0D}"/>
            </c:ext>
          </c:extLst>
        </c:ser>
        <c:ser>
          <c:idx val="3"/>
          <c:order val="3"/>
          <c:spPr>
            <a:solidFill>
              <a:srgbClr val="669900"/>
            </a:solidFill>
          </c:spPr>
          <c:invertIfNegative val="0"/>
          <c:dLbls>
            <c:dLbl>
              <c:idx val="0"/>
              <c:layout>
                <c:manualLayout>
                  <c:x val="1.1413591250538665E-2"/>
                  <c:y val="-1.6139707340084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6B1-43E8-A4FA-D6A39127C71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389686301601349E-2"/>
                  <c:y val="-3.9346686650973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6B1-43E8-A4FA-D6A39127C71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COMPARATIVOS'!$B$138:$B$139</c:f>
              <c:strCache>
                <c:ptCount val="2"/>
                <c:pt idx="0">
                  <c:v>SETRA - DENAR</c:v>
                </c:pt>
                <c:pt idx="1">
                  <c:v>STTM</c:v>
                </c:pt>
              </c:strCache>
            </c:strRef>
          </c:cat>
          <c:val>
            <c:numRef>
              <c:f>'GRAFICOS COMPARATIVOS'!$F$138:$F$139</c:f>
              <c:numCache>
                <c:formatCode>General</c:formatCode>
                <c:ptCount val="2"/>
                <c:pt idx="0">
                  <c:v>13</c:v>
                </c:pt>
                <c:pt idx="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A5-4B35-98FE-8992B374AE0D}"/>
            </c:ext>
          </c:extLst>
        </c:ser>
        <c:ser>
          <c:idx val="4"/>
          <c:order val="4"/>
          <c:invertIfNegative val="0"/>
          <c:dLbls>
            <c:dLbl>
              <c:idx val="1"/>
              <c:layout>
                <c:manualLayout>
                  <c:x val="1.5725298730021722E-2"/>
                  <c:y val="-2.3910940220060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6B1-43E8-A4FA-D6A39127C71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'GRAFICOS COMPARATIVOS'!$B$138:$B$139</c:f>
              <c:strCache>
                <c:ptCount val="2"/>
                <c:pt idx="0">
                  <c:v>SETRA - DENAR</c:v>
                </c:pt>
                <c:pt idx="1">
                  <c:v>STTM</c:v>
                </c:pt>
              </c:strCache>
            </c:strRef>
          </c:cat>
          <c:val>
            <c:numRef>
              <c:f>'GRAFICOS COMPARATIVOS'!$G$138:$G$139</c:f>
              <c:numCache>
                <c:formatCode>General</c:formatCode>
                <c:ptCount val="2"/>
                <c:pt idx="0">
                  <c:v>4</c:v>
                </c:pt>
                <c:pt idx="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08-4CF6-851A-450FBA4F03FC}"/>
            </c:ext>
          </c:extLst>
        </c:ser>
        <c:ser>
          <c:idx val="5"/>
          <c:order val="5"/>
          <c:invertIfNegative val="0"/>
          <c:cat>
            <c:strRef>
              <c:f>'GRAFICOS COMPARATIVOS'!$B$138:$B$139</c:f>
              <c:strCache>
                <c:ptCount val="2"/>
                <c:pt idx="0">
                  <c:v>SETRA - DENAR</c:v>
                </c:pt>
                <c:pt idx="1">
                  <c:v>STTM</c:v>
                </c:pt>
              </c:strCache>
            </c:strRef>
          </c:cat>
          <c:val>
            <c:numRef>
              <c:f>'GRAFICOS COMPARATIVOS'!$I$138:$I$139</c:f>
              <c:numCache>
                <c:formatCode>General</c:formatCode>
                <c:ptCount val="2"/>
                <c:pt idx="0">
                  <c:v>13</c:v>
                </c:pt>
                <c:pt idx="1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A6B1-43E8-A4FA-D6A39127C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67658736"/>
        <c:axId val="467655992"/>
        <c:axId val="0"/>
      </c:bar3DChart>
      <c:catAx>
        <c:axId val="467658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</a:defRPr>
            </a:pPr>
            <a:endParaRPr lang="es-ES"/>
          </a:p>
        </c:txPr>
        <c:crossAx val="467655992"/>
        <c:crosses val="autoZero"/>
        <c:auto val="1"/>
        <c:lblAlgn val="ctr"/>
        <c:lblOffset val="100"/>
        <c:noMultiLvlLbl val="0"/>
      </c:catAx>
      <c:valAx>
        <c:axId val="467655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67658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3"/>
          <c:order val="0"/>
          <c:tx>
            <c:strRef>
              <c:f>'GRAFICOS COMPARATIVOS'!$G$76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66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COMPARATIVOS'!$B$78:$B$86</c:f>
              <c:strCache>
                <c:ptCount val="9"/>
                <c:pt idx="0">
                  <c:v>PEATON ATROPELLADO POR AUTOMOVIL</c:v>
                </c:pt>
                <c:pt idx="1">
                  <c:v>PEATON ATROPELLADO POR BICICLETA</c:v>
                </c:pt>
                <c:pt idx="2">
                  <c:v>PEATON ATROPELLADO POR TAXI</c:v>
                </c:pt>
                <c:pt idx="3">
                  <c:v>PEATON ATROPELLADO POR BUS</c:v>
                </c:pt>
                <c:pt idx="4">
                  <c:v>PEATON ATROPELLADO POR BUSETA</c:v>
                </c:pt>
                <c:pt idx="5">
                  <c:v>PEATON ATROPELLADO POR MICRO BUS</c:v>
                </c:pt>
                <c:pt idx="6">
                  <c:v>PEATON ATROPELLADO POR CAMIONETA</c:v>
                </c:pt>
                <c:pt idx="7">
                  <c:v>PEATON ATROPELLADO POR CAMIÓN</c:v>
                </c:pt>
                <c:pt idx="8">
                  <c:v>PEATON ATROPELLADO POR TRACTOCAMION</c:v>
                </c:pt>
              </c:strCache>
            </c:strRef>
          </c:cat>
          <c:val>
            <c:numRef>
              <c:f>'GRAFICOS COMPARATIVOS'!$G$78:$G$86</c:f>
              <c:numCache>
                <c:formatCode>General</c:formatCode>
                <c:ptCount val="9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F1-4490-B590-FF113D9A9ADD}"/>
            </c:ext>
          </c:extLst>
        </c:ser>
        <c:ser>
          <c:idx val="4"/>
          <c:order val="1"/>
          <c:tx>
            <c:strRef>
              <c:f>'GRAFICOS COMPARATIVOS'!$H$76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'GRAFICOS COMPARATIVOS'!$B$78:$B$86</c:f>
              <c:strCache>
                <c:ptCount val="9"/>
                <c:pt idx="0">
                  <c:v>PEATON ATROPELLADO POR AUTOMOVIL</c:v>
                </c:pt>
                <c:pt idx="1">
                  <c:v>PEATON ATROPELLADO POR BICICLETA</c:v>
                </c:pt>
                <c:pt idx="2">
                  <c:v>PEATON ATROPELLADO POR TAXI</c:v>
                </c:pt>
                <c:pt idx="3">
                  <c:v>PEATON ATROPELLADO POR BUS</c:v>
                </c:pt>
                <c:pt idx="4">
                  <c:v>PEATON ATROPELLADO POR BUSETA</c:v>
                </c:pt>
                <c:pt idx="5">
                  <c:v>PEATON ATROPELLADO POR MICRO BUS</c:v>
                </c:pt>
                <c:pt idx="6">
                  <c:v>PEATON ATROPELLADO POR CAMIONETA</c:v>
                </c:pt>
                <c:pt idx="7">
                  <c:v>PEATON ATROPELLADO POR CAMIÓN</c:v>
                </c:pt>
                <c:pt idx="8">
                  <c:v>PEATON ATROPELLADO POR TRACTOCAMION</c:v>
                </c:pt>
              </c:strCache>
            </c:strRef>
          </c:cat>
          <c:val>
            <c:numRef>
              <c:f>'GRAFICOS COMPARATIVOS'!$H$78:$H$86</c:f>
              <c:numCache>
                <c:formatCode>General</c:formatCode>
                <c:ptCount val="9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F1-4490-B590-FF113D9A9ADD}"/>
            </c:ext>
          </c:extLst>
        </c:ser>
        <c:ser>
          <c:idx val="0"/>
          <c:order val="2"/>
          <c:tx>
            <c:strRef>
              <c:f>'GRAFICOS COMPARATIVOS'!$I$76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'GRAFICOS COMPARATIVOS'!$B$78:$B$86</c:f>
              <c:strCache>
                <c:ptCount val="9"/>
                <c:pt idx="0">
                  <c:v>PEATON ATROPELLADO POR AUTOMOVIL</c:v>
                </c:pt>
                <c:pt idx="1">
                  <c:v>PEATON ATROPELLADO POR BICICLETA</c:v>
                </c:pt>
                <c:pt idx="2">
                  <c:v>PEATON ATROPELLADO POR TAXI</c:v>
                </c:pt>
                <c:pt idx="3">
                  <c:v>PEATON ATROPELLADO POR BUS</c:v>
                </c:pt>
                <c:pt idx="4">
                  <c:v>PEATON ATROPELLADO POR BUSETA</c:v>
                </c:pt>
                <c:pt idx="5">
                  <c:v>PEATON ATROPELLADO POR MICRO BUS</c:v>
                </c:pt>
                <c:pt idx="6">
                  <c:v>PEATON ATROPELLADO POR CAMIONETA</c:v>
                </c:pt>
                <c:pt idx="7">
                  <c:v>PEATON ATROPELLADO POR CAMIÓN</c:v>
                </c:pt>
                <c:pt idx="8">
                  <c:v>PEATON ATROPELLADO POR TRACTOCAMION</c:v>
                </c:pt>
              </c:strCache>
            </c:strRef>
          </c:cat>
          <c:val>
            <c:numRef>
              <c:f>'GRAFICOS COMPARATIVOS'!$I$78:$I$86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06-40BD-A6A0-4A56F1B4A62C}"/>
            </c:ext>
          </c:extLst>
        </c:ser>
        <c:ser>
          <c:idx val="1"/>
          <c:order val="3"/>
          <c:tx>
            <c:strRef>
              <c:f>'GRAFICOS COMPARATIVOS'!$J$76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'GRAFICOS COMPARATIVOS'!$B$78:$B$86</c:f>
              <c:strCache>
                <c:ptCount val="9"/>
                <c:pt idx="0">
                  <c:v>PEATON ATROPELLADO POR AUTOMOVIL</c:v>
                </c:pt>
                <c:pt idx="1">
                  <c:v>PEATON ATROPELLADO POR BICICLETA</c:v>
                </c:pt>
                <c:pt idx="2">
                  <c:v>PEATON ATROPELLADO POR TAXI</c:v>
                </c:pt>
                <c:pt idx="3">
                  <c:v>PEATON ATROPELLADO POR BUS</c:v>
                </c:pt>
                <c:pt idx="4">
                  <c:v>PEATON ATROPELLADO POR BUSETA</c:v>
                </c:pt>
                <c:pt idx="5">
                  <c:v>PEATON ATROPELLADO POR MICRO BUS</c:v>
                </c:pt>
                <c:pt idx="6">
                  <c:v>PEATON ATROPELLADO POR CAMIONETA</c:v>
                </c:pt>
                <c:pt idx="7">
                  <c:v>PEATON ATROPELLADO POR CAMIÓN</c:v>
                </c:pt>
                <c:pt idx="8">
                  <c:v>PEATON ATROPELLADO POR TRACTOCAMION</c:v>
                </c:pt>
              </c:strCache>
            </c:strRef>
          </c:cat>
          <c:val>
            <c:numRef>
              <c:f>'GRAFICOS COMPARATIVOS'!$J$78:$J$86</c:f>
              <c:numCache>
                <c:formatCode>General</c:formatCode>
                <c:ptCount val="9"/>
                <c:pt idx="0">
                  <c:v>4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B5-49A5-B179-121E15FDF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67656776"/>
        <c:axId val="467657168"/>
        <c:axId val="0"/>
      </c:bar3DChart>
      <c:catAx>
        <c:axId val="4676567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67657168"/>
        <c:crosses val="autoZero"/>
        <c:auto val="1"/>
        <c:lblAlgn val="ctr"/>
        <c:lblOffset val="100"/>
        <c:noMultiLvlLbl val="0"/>
      </c:catAx>
      <c:valAx>
        <c:axId val="46765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7656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200" b="1">
                <a:solidFill>
                  <a:sysClr val="windowText" lastClr="000000"/>
                </a:solidFill>
              </a:rPr>
              <a:t>COMPARATIVO OCCISOS POR MES</a:t>
            </a:r>
          </a:p>
        </c:rich>
      </c:tx>
      <c:layout>
        <c:manualLayout>
          <c:xMode val="edge"/>
          <c:yMode val="edge"/>
          <c:x val="0.23988642816581493"/>
          <c:y val="5.695509309967141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'COMPARATIVOS (2)'!$C$15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'COMPARATIVOS (2)'!$B$16:$B$22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'COMPARATIVOS (2)'!$C$16:$C$22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6</c:v>
                </c:pt>
                <c:pt idx="4">
                  <c:v>2</c:v>
                </c:pt>
                <c:pt idx="5">
                  <c:v>9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62-4D2B-8DE1-A1FE35086B72}"/>
            </c:ext>
          </c:extLst>
        </c:ser>
        <c:ser>
          <c:idx val="1"/>
          <c:order val="1"/>
          <c:tx>
            <c:strRef>
              <c:f>'COMPARATIVOS (2)'!$D$15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'COMPARATIVOS (2)'!$B$16:$B$22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'COMPARATIVOS (2)'!$D$16:$D$22</c:f>
              <c:numCache>
                <c:formatCode>General</c:formatCode>
                <c:ptCount val="7"/>
                <c:pt idx="0">
                  <c:v>4</c:v>
                </c:pt>
                <c:pt idx="1">
                  <c:v>8</c:v>
                </c:pt>
                <c:pt idx="2">
                  <c:v>5</c:v>
                </c:pt>
                <c:pt idx="3">
                  <c:v>9</c:v>
                </c:pt>
                <c:pt idx="4">
                  <c:v>1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62-4D2B-8DE1-A1FE35086B72}"/>
            </c:ext>
          </c:extLst>
        </c:ser>
        <c:ser>
          <c:idx val="2"/>
          <c:order val="2"/>
          <c:tx>
            <c:strRef>
              <c:f>'COMPARATIVOS (2)'!$E$15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'COMPARATIVOS (2)'!$B$16:$B$22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'COMPARATIVOS (2)'!$E$16:$E$22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862-4D2B-8DE1-A1FE35086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0274112"/>
        <c:axId val="360274504"/>
      </c:barChart>
      <c:catAx>
        <c:axId val="36027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0274504"/>
        <c:crosses val="autoZero"/>
        <c:auto val="1"/>
        <c:lblAlgn val="ctr"/>
        <c:lblOffset val="100"/>
        <c:noMultiLvlLbl val="0"/>
      </c:catAx>
      <c:valAx>
        <c:axId val="360274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027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10"/>
          <c:order val="0"/>
          <c:tx>
            <c:strRef>
              <c:f>'GRAFICOS COMPARATIVOS'!$G$76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699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BD3-4CDB-9359-65605D261D07}"/>
              </c:ext>
            </c:extLst>
          </c:dPt>
          <c:dPt>
            <c:idx val="2"/>
            <c:invertIfNegative val="0"/>
            <c:bubble3D val="0"/>
            <c:spPr>
              <a:solidFill>
                <a:srgbClr val="6699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BD3-4CDB-9359-65605D261D07}"/>
              </c:ext>
            </c:extLst>
          </c:dPt>
          <c:dPt>
            <c:idx val="4"/>
            <c:invertIfNegative val="0"/>
            <c:bubble3D val="0"/>
            <c:spPr>
              <a:solidFill>
                <a:srgbClr val="6699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BD3-4CDB-9359-65605D261D0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COMPARATIVOS'!$B$88:$B$95</c:f>
              <c:strCache>
                <c:ptCount val="8"/>
                <c:pt idx="0">
                  <c:v>ACOMPAÑANTE DE MOTOCICLETA</c:v>
                </c:pt>
                <c:pt idx="1">
                  <c:v>CONDUCTOR DE MOTOCICLETA</c:v>
                </c:pt>
                <c:pt idx="2">
                  <c:v>CONDUCTOR DE BICICLETA</c:v>
                </c:pt>
                <c:pt idx="3">
                  <c:v>CONDUCTOR DE VEHICULO</c:v>
                </c:pt>
                <c:pt idx="4">
                  <c:v>ACOMPAÑANTE DE VEHICULO</c:v>
                </c:pt>
                <c:pt idx="5">
                  <c:v>PASAJERO DE TAXI</c:v>
                </c:pt>
                <c:pt idx="6">
                  <c:v>PASAJERO DE BUS</c:v>
                </c:pt>
                <c:pt idx="7">
                  <c:v>PASAJERO DE TRACTOR</c:v>
                </c:pt>
              </c:strCache>
            </c:strRef>
          </c:cat>
          <c:val>
            <c:numRef>
              <c:f>'GRAFICOS COMPARATIVOS'!$G$88:$G$95</c:f>
              <c:numCache>
                <c:formatCode>General</c:formatCode>
                <c:ptCount val="8"/>
                <c:pt idx="0">
                  <c:v>5</c:v>
                </c:pt>
                <c:pt idx="1">
                  <c:v>18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FB-40AF-8170-9F2DA7863F3D}"/>
            </c:ext>
          </c:extLst>
        </c:ser>
        <c:ser>
          <c:idx val="11"/>
          <c:order val="1"/>
          <c:tx>
            <c:strRef>
              <c:f>'GRAFICOS COMPARATIVOS'!$H$76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'GRAFICOS COMPARATIVOS'!$B$88:$B$95</c:f>
              <c:strCache>
                <c:ptCount val="8"/>
                <c:pt idx="0">
                  <c:v>ACOMPAÑANTE DE MOTOCICLETA</c:v>
                </c:pt>
                <c:pt idx="1">
                  <c:v>CONDUCTOR DE MOTOCICLETA</c:v>
                </c:pt>
                <c:pt idx="2">
                  <c:v>CONDUCTOR DE BICICLETA</c:v>
                </c:pt>
                <c:pt idx="3">
                  <c:v>CONDUCTOR DE VEHICULO</c:v>
                </c:pt>
                <c:pt idx="4">
                  <c:v>ACOMPAÑANTE DE VEHICULO</c:v>
                </c:pt>
                <c:pt idx="5">
                  <c:v>PASAJERO DE TAXI</c:v>
                </c:pt>
                <c:pt idx="6">
                  <c:v>PASAJERO DE BUS</c:v>
                </c:pt>
                <c:pt idx="7">
                  <c:v>PASAJERO DE TRACTOR</c:v>
                </c:pt>
              </c:strCache>
            </c:strRef>
          </c:cat>
          <c:val>
            <c:numRef>
              <c:f>'GRAFICOS COMPARATIVOS'!$H$88:$H$95</c:f>
              <c:numCache>
                <c:formatCode>General</c:formatCode>
                <c:ptCount val="8"/>
                <c:pt idx="0">
                  <c:v>2</c:v>
                </c:pt>
                <c:pt idx="1">
                  <c:v>19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2FB-40AF-8170-9F2DA7863F3D}"/>
            </c:ext>
          </c:extLst>
        </c:ser>
        <c:ser>
          <c:idx val="0"/>
          <c:order val="2"/>
          <c:tx>
            <c:strRef>
              <c:f>'GRAFICOS COMPARATIVOS'!$I$76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'GRAFICOS COMPARATIVOS'!$B$88:$B$95</c:f>
              <c:strCache>
                <c:ptCount val="8"/>
                <c:pt idx="0">
                  <c:v>ACOMPAÑANTE DE MOTOCICLETA</c:v>
                </c:pt>
                <c:pt idx="1">
                  <c:v>CONDUCTOR DE MOTOCICLETA</c:v>
                </c:pt>
                <c:pt idx="2">
                  <c:v>CONDUCTOR DE BICICLETA</c:v>
                </c:pt>
                <c:pt idx="3">
                  <c:v>CONDUCTOR DE VEHICULO</c:v>
                </c:pt>
                <c:pt idx="4">
                  <c:v>ACOMPAÑANTE DE VEHICULO</c:v>
                </c:pt>
                <c:pt idx="5">
                  <c:v>PASAJERO DE TAXI</c:v>
                </c:pt>
                <c:pt idx="6">
                  <c:v>PASAJERO DE BUS</c:v>
                </c:pt>
                <c:pt idx="7">
                  <c:v>PASAJERO DE TRACTOR</c:v>
                </c:pt>
              </c:strCache>
            </c:strRef>
          </c:cat>
          <c:val>
            <c:numRef>
              <c:f>'GRAFICOS COMPARATIVOS'!$I$88:$I$95</c:f>
              <c:numCache>
                <c:formatCode>General</c:formatCode>
                <c:ptCount val="8"/>
                <c:pt idx="0">
                  <c:v>3</c:v>
                </c:pt>
                <c:pt idx="1">
                  <c:v>11</c:v>
                </c:pt>
                <c:pt idx="2">
                  <c:v>1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BD3-4CDB-9359-65605D261D07}"/>
            </c:ext>
          </c:extLst>
        </c:ser>
        <c:ser>
          <c:idx val="1"/>
          <c:order val="3"/>
          <c:tx>
            <c:strRef>
              <c:f>'GRAFICOS COMPARATIVOS'!$J$76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'GRAFICOS COMPARATIVOS'!$B$88:$B$95</c:f>
              <c:strCache>
                <c:ptCount val="8"/>
                <c:pt idx="0">
                  <c:v>ACOMPAÑANTE DE MOTOCICLETA</c:v>
                </c:pt>
                <c:pt idx="1">
                  <c:v>CONDUCTOR DE MOTOCICLETA</c:v>
                </c:pt>
                <c:pt idx="2">
                  <c:v>CONDUCTOR DE BICICLETA</c:v>
                </c:pt>
                <c:pt idx="3">
                  <c:v>CONDUCTOR DE VEHICULO</c:v>
                </c:pt>
                <c:pt idx="4">
                  <c:v>ACOMPAÑANTE DE VEHICULO</c:v>
                </c:pt>
                <c:pt idx="5">
                  <c:v>PASAJERO DE TAXI</c:v>
                </c:pt>
                <c:pt idx="6">
                  <c:v>PASAJERO DE BUS</c:v>
                </c:pt>
                <c:pt idx="7">
                  <c:v>PASAJERO DE TRACTOR</c:v>
                </c:pt>
              </c:strCache>
            </c:strRef>
          </c:cat>
          <c:val>
            <c:numRef>
              <c:f>'GRAFICOS COMPARATIVOS'!$J$88:$J$95</c:f>
              <c:numCache>
                <c:formatCode>General</c:formatCode>
                <c:ptCount val="8"/>
                <c:pt idx="0">
                  <c:v>9</c:v>
                </c:pt>
                <c:pt idx="1">
                  <c:v>17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84A-4F9C-B8FC-9716160EF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9491080"/>
        <c:axId val="129488728"/>
        <c:axId val="0"/>
      </c:bar3DChart>
      <c:catAx>
        <c:axId val="1294910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29488728"/>
        <c:crosses val="autoZero"/>
        <c:auto val="1"/>
        <c:lblAlgn val="ctr"/>
        <c:lblOffset val="100"/>
        <c:noMultiLvlLbl val="0"/>
      </c:catAx>
      <c:valAx>
        <c:axId val="129488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491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3"/>
          <c:order val="0"/>
          <c:tx>
            <c:strRef>
              <c:f>'GRAFICOS COMPARATIVOS'!$D$103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'GRAFICOS COMPARATIVOS'!$B$104:$B$115</c:f>
              <c:strCache>
                <c:ptCount val="12"/>
                <c:pt idx="0">
                  <c:v>COMUNA 1</c:v>
                </c:pt>
                <c:pt idx="1">
                  <c:v>COMUNA 2</c:v>
                </c:pt>
                <c:pt idx="2">
                  <c:v>COMUNA 3</c:v>
                </c:pt>
                <c:pt idx="3">
                  <c:v>COMUNA 4</c:v>
                </c:pt>
                <c:pt idx="4">
                  <c:v>COMUNA 5</c:v>
                </c:pt>
                <c:pt idx="5">
                  <c:v>COMUNA 6</c:v>
                </c:pt>
                <c:pt idx="6">
                  <c:v>COMUNA 7</c:v>
                </c:pt>
                <c:pt idx="7">
                  <c:v>COMUNA 8</c:v>
                </c:pt>
                <c:pt idx="8">
                  <c:v>COMUNA 9</c:v>
                </c:pt>
                <c:pt idx="9">
                  <c:v>COMUNA 10</c:v>
                </c:pt>
                <c:pt idx="10">
                  <c:v>COMUNA 11</c:v>
                </c:pt>
                <c:pt idx="11">
                  <c:v>COMUNA 12</c:v>
                </c:pt>
              </c:strCache>
            </c:strRef>
          </c:cat>
          <c:val>
            <c:numRef>
              <c:f>'GRAFICOS COMPARATIVOS'!$D$104:$D$115</c:f>
              <c:numCache>
                <c:formatCode>General</c:formatCode>
                <c:ptCount val="12"/>
                <c:pt idx="0">
                  <c:v>6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7</c:v>
                </c:pt>
                <c:pt idx="6">
                  <c:v>1</c:v>
                </c:pt>
                <c:pt idx="7">
                  <c:v>0</c:v>
                </c:pt>
                <c:pt idx="8">
                  <c:v>7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48-49C2-8D35-5A0A13BCB01E}"/>
            </c:ext>
          </c:extLst>
        </c:ser>
        <c:ser>
          <c:idx val="4"/>
          <c:order val="1"/>
          <c:tx>
            <c:strRef>
              <c:f>'GRAFICOS COMPARATIVOS'!$E$103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'GRAFICOS COMPARATIVOS'!$B$104:$B$115</c:f>
              <c:strCache>
                <c:ptCount val="12"/>
                <c:pt idx="0">
                  <c:v>COMUNA 1</c:v>
                </c:pt>
                <c:pt idx="1">
                  <c:v>COMUNA 2</c:v>
                </c:pt>
                <c:pt idx="2">
                  <c:v>COMUNA 3</c:v>
                </c:pt>
                <c:pt idx="3">
                  <c:v>COMUNA 4</c:v>
                </c:pt>
                <c:pt idx="4">
                  <c:v>COMUNA 5</c:v>
                </c:pt>
                <c:pt idx="5">
                  <c:v>COMUNA 6</c:v>
                </c:pt>
                <c:pt idx="6">
                  <c:v>COMUNA 7</c:v>
                </c:pt>
                <c:pt idx="7">
                  <c:v>COMUNA 8</c:v>
                </c:pt>
                <c:pt idx="8">
                  <c:v>COMUNA 9</c:v>
                </c:pt>
                <c:pt idx="9">
                  <c:v>COMUNA 10</c:v>
                </c:pt>
                <c:pt idx="10">
                  <c:v>COMUNA 11</c:v>
                </c:pt>
                <c:pt idx="11">
                  <c:v>COMUNA 12</c:v>
                </c:pt>
              </c:strCache>
            </c:strRef>
          </c:cat>
          <c:val>
            <c:numRef>
              <c:f>'GRAFICOS COMPARATIVOS'!$E$104:$E$115</c:f>
              <c:numCache>
                <c:formatCode>General</c:formatCode>
                <c:ptCount val="12"/>
                <c:pt idx="0">
                  <c:v>9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11</c:v>
                </c:pt>
                <c:pt idx="5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11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48-49C2-8D35-5A0A13BCB01E}"/>
            </c:ext>
          </c:extLst>
        </c:ser>
        <c:ser>
          <c:idx val="0"/>
          <c:order val="2"/>
          <c:tx>
            <c:strRef>
              <c:f>'GRAFICOS COMPARATIVOS'!$F$103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'GRAFICOS COMPARATIVOS'!$B$104:$B$115</c:f>
              <c:strCache>
                <c:ptCount val="12"/>
                <c:pt idx="0">
                  <c:v>COMUNA 1</c:v>
                </c:pt>
                <c:pt idx="1">
                  <c:v>COMUNA 2</c:v>
                </c:pt>
                <c:pt idx="2">
                  <c:v>COMUNA 3</c:v>
                </c:pt>
                <c:pt idx="3">
                  <c:v>COMUNA 4</c:v>
                </c:pt>
                <c:pt idx="4">
                  <c:v>COMUNA 5</c:v>
                </c:pt>
                <c:pt idx="5">
                  <c:v>COMUNA 6</c:v>
                </c:pt>
                <c:pt idx="6">
                  <c:v>COMUNA 7</c:v>
                </c:pt>
                <c:pt idx="7">
                  <c:v>COMUNA 8</c:v>
                </c:pt>
                <c:pt idx="8">
                  <c:v>COMUNA 9</c:v>
                </c:pt>
                <c:pt idx="9">
                  <c:v>COMUNA 10</c:v>
                </c:pt>
                <c:pt idx="10">
                  <c:v>COMUNA 11</c:v>
                </c:pt>
                <c:pt idx="11">
                  <c:v>COMUNA 12</c:v>
                </c:pt>
              </c:strCache>
            </c:strRef>
          </c:cat>
          <c:val>
            <c:numRef>
              <c:f>'GRAFICOS COMPARATIVOS'!$F$104:$F$115</c:f>
              <c:numCache>
                <c:formatCode>General</c:formatCode>
                <c:ptCount val="12"/>
                <c:pt idx="0">
                  <c:v>3</c:v>
                </c:pt>
                <c:pt idx="1">
                  <c:v>8</c:v>
                </c:pt>
                <c:pt idx="2">
                  <c:v>4</c:v>
                </c:pt>
                <c:pt idx="3">
                  <c:v>1</c:v>
                </c:pt>
                <c:pt idx="4">
                  <c:v>8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33-419C-B012-935A74550003}"/>
            </c:ext>
          </c:extLst>
        </c:ser>
        <c:ser>
          <c:idx val="1"/>
          <c:order val="3"/>
          <c:tx>
            <c:strRef>
              <c:f>'GRAFICOS COMPARATIVOS'!$G$103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'GRAFICOS COMPARATIVOS'!$B$104:$B$115</c:f>
              <c:strCache>
                <c:ptCount val="12"/>
                <c:pt idx="0">
                  <c:v>COMUNA 1</c:v>
                </c:pt>
                <c:pt idx="1">
                  <c:v>COMUNA 2</c:v>
                </c:pt>
                <c:pt idx="2">
                  <c:v>COMUNA 3</c:v>
                </c:pt>
                <c:pt idx="3">
                  <c:v>COMUNA 4</c:v>
                </c:pt>
                <c:pt idx="4">
                  <c:v>COMUNA 5</c:v>
                </c:pt>
                <c:pt idx="5">
                  <c:v>COMUNA 6</c:v>
                </c:pt>
                <c:pt idx="6">
                  <c:v>COMUNA 7</c:v>
                </c:pt>
                <c:pt idx="7">
                  <c:v>COMUNA 8</c:v>
                </c:pt>
                <c:pt idx="8">
                  <c:v>COMUNA 9</c:v>
                </c:pt>
                <c:pt idx="9">
                  <c:v>COMUNA 10</c:v>
                </c:pt>
                <c:pt idx="10">
                  <c:v>COMUNA 11</c:v>
                </c:pt>
                <c:pt idx="11">
                  <c:v>COMUNA 12</c:v>
                </c:pt>
              </c:strCache>
            </c:strRef>
          </c:cat>
          <c:val>
            <c:numRef>
              <c:f>'GRAFICOS COMPARATIVOS'!$G$104:$G$115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7</c:v>
                </c:pt>
                <c:pt idx="9">
                  <c:v>1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33-419C-B012-935A74550003}"/>
            </c:ext>
          </c:extLst>
        </c:ser>
        <c:ser>
          <c:idx val="2"/>
          <c:order val="4"/>
          <c:tx>
            <c:strRef>
              <c:f>'GRAFICOS COMPARATIVOS'!$H$103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'GRAFICOS COMPARATIVOS'!$B$104:$B$115</c:f>
              <c:strCache>
                <c:ptCount val="12"/>
                <c:pt idx="0">
                  <c:v>COMUNA 1</c:v>
                </c:pt>
                <c:pt idx="1">
                  <c:v>COMUNA 2</c:v>
                </c:pt>
                <c:pt idx="2">
                  <c:v>COMUNA 3</c:v>
                </c:pt>
                <c:pt idx="3">
                  <c:v>COMUNA 4</c:v>
                </c:pt>
                <c:pt idx="4">
                  <c:v>COMUNA 5</c:v>
                </c:pt>
                <c:pt idx="5">
                  <c:v>COMUNA 6</c:v>
                </c:pt>
                <c:pt idx="6">
                  <c:v>COMUNA 7</c:v>
                </c:pt>
                <c:pt idx="7">
                  <c:v>COMUNA 8</c:v>
                </c:pt>
                <c:pt idx="8">
                  <c:v>COMUNA 9</c:v>
                </c:pt>
                <c:pt idx="9">
                  <c:v>COMUNA 10</c:v>
                </c:pt>
                <c:pt idx="10">
                  <c:v>COMUNA 11</c:v>
                </c:pt>
                <c:pt idx="11">
                  <c:v>COMUNA 12</c:v>
                </c:pt>
              </c:strCache>
            </c:strRef>
          </c:cat>
          <c:val>
            <c:numRef>
              <c:f>'GRAFICOS COMPARATIVOS'!$H$104:$H$115</c:f>
              <c:numCache>
                <c:formatCode>General</c:formatCode>
                <c:ptCount val="12"/>
                <c:pt idx="0">
                  <c:v>2</c:v>
                </c:pt>
                <c:pt idx="1">
                  <c:v>8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10">
                  <c:v>1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B7-4B82-AE79-83C7E5C3C3DB}"/>
            </c:ext>
          </c:extLst>
        </c:ser>
        <c:ser>
          <c:idx val="5"/>
          <c:order val="5"/>
          <c:tx>
            <c:strRef>
              <c:f>'GRAFICOS COMPARATIVOS'!$J$103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'GRAFICOS COMPARATIVOS'!$B$104:$B$115</c:f>
              <c:strCache>
                <c:ptCount val="12"/>
                <c:pt idx="0">
                  <c:v>COMUNA 1</c:v>
                </c:pt>
                <c:pt idx="1">
                  <c:v>COMUNA 2</c:v>
                </c:pt>
                <c:pt idx="2">
                  <c:v>COMUNA 3</c:v>
                </c:pt>
                <c:pt idx="3">
                  <c:v>COMUNA 4</c:v>
                </c:pt>
                <c:pt idx="4">
                  <c:v>COMUNA 5</c:v>
                </c:pt>
                <c:pt idx="5">
                  <c:v>COMUNA 6</c:v>
                </c:pt>
                <c:pt idx="6">
                  <c:v>COMUNA 7</c:v>
                </c:pt>
                <c:pt idx="7">
                  <c:v>COMUNA 8</c:v>
                </c:pt>
                <c:pt idx="8">
                  <c:v>COMUNA 9</c:v>
                </c:pt>
                <c:pt idx="9">
                  <c:v>COMUNA 10</c:v>
                </c:pt>
                <c:pt idx="10">
                  <c:v>COMUNA 11</c:v>
                </c:pt>
                <c:pt idx="11">
                  <c:v>COMUNA 12</c:v>
                </c:pt>
              </c:strCache>
            </c:strRef>
          </c:cat>
          <c:val>
            <c:numRef>
              <c:f>'GRAFICOS COMPARATIVOS'!$J$104:$J$115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7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23-47EF-ADC0-F4490591F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9490688"/>
        <c:axId val="129487552"/>
        <c:axId val="0"/>
      </c:bar3DChart>
      <c:catAx>
        <c:axId val="129490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ysClr val="windowText" lastClr="000000"/>
                </a:solidFill>
              </a:defRPr>
            </a:pPr>
            <a:endParaRPr lang="es-ES"/>
          </a:p>
        </c:txPr>
        <c:crossAx val="129487552"/>
        <c:crosses val="autoZero"/>
        <c:auto val="1"/>
        <c:lblAlgn val="ctr"/>
        <c:lblOffset val="100"/>
        <c:noMultiLvlLbl val="0"/>
      </c:catAx>
      <c:valAx>
        <c:axId val="12948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94906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400" b="1">
              <a:solidFill>
                <a:sysClr val="windowText" lastClr="000000"/>
              </a:solidFill>
            </a:defRPr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2"/>
          <c:order val="0"/>
          <c:tx>
            <c:strRef>
              <c:f>'GRAFICOS COMPARATIVOS'!$D$103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'GRAFICOS COMPARATIVOS'!$B$116:$B$131</c:f>
              <c:strCache>
                <c:ptCount val="16"/>
                <c:pt idx="0">
                  <c:v>CATAMBUCO</c:v>
                </c:pt>
                <c:pt idx="1">
                  <c:v>SAN FERNANDO</c:v>
                </c:pt>
                <c:pt idx="2">
                  <c:v>BUESAQUILLO</c:v>
                </c:pt>
                <c:pt idx="3">
                  <c:v>MORASURCO</c:v>
                </c:pt>
                <c:pt idx="4">
                  <c:v>MAPACHICO</c:v>
                </c:pt>
                <c:pt idx="5">
                  <c:v>CABRERA</c:v>
                </c:pt>
                <c:pt idx="6">
                  <c:v>GENOY</c:v>
                </c:pt>
                <c:pt idx="7">
                  <c:v>JONGOVITO</c:v>
                </c:pt>
                <c:pt idx="8">
                  <c:v>SANTA BARBARA</c:v>
                </c:pt>
                <c:pt idx="9">
                  <c:v>ENCANO</c:v>
                </c:pt>
                <c:pt idx="10">
                  <c:v>JAMONDINO</c:v>
                </c:pt>
                <c:pt idx="11">
                  <c:v>LA LAGUNA</c:v>
                </c:pt>
                <c:pt idx="12">
                  <c:v>LA CALDERA</c:v>
                </c:pt>
                <c:pt idx="13">
                  <c:v>OBONUCO</c:v>
                </c:pt>
                <c:pt idx="14">
                  <c:v>EL SOCORRO</c:v>
                </c:pt>
                <c:pt idx="15">
                  <c:v>MOCONDINO</c:v>
                </c:pt>
              </c:strCache>
            </c:strRef>
          </c:cat>
          <c:val>
            <c:numRef>
              <c:f>'GRAFICOS COMPARATIVOS'!$D$116:$D$131</c:f>
              <c:numCache>
                <c:formatCode>General</c:formatCode>
                <c:ptCount val="16"/>
                <c:pt idx="0">
                  <c:v>9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47-4140-8F92-7CB86D7AA0FE}"/>
            </c:ext>
          </c:extLst>
        </c:ser>
        <c:ser>
          <c:idx val="13"/>
          <c:order val="1"/>
          <c:tx>
            <c:strRef>
              <c:f>'GRAFICOS COMPARATIVOS'!$E$103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'GRAFICOS COMPARATIVOS'!$B$116:$B$131</c:f>
              <c:strCache>
                <c:ptCount val="16"/>
                <c:pt idx="0">
                  <c:v>CATAMBUCO</c:v>
                </c:pt>
                <c:pt idx="1">
                  <c:v>SAN FERNANDO</c:v>
                </c:pt>
                <c:pt idx="2">
                  <c:v>BUESAQUILLO</c:v>
                </c:pt>
                <c:pt idx="3">
                  <c:v>MORASURCO</c:v>
                </c:pt>
                <c:pt idx="4">
                  <c:v>MAPACHICO</c:v>
                </c:pt>
                <c:pt idx="5">
                  <c:v>CABRERA</c:v>
                </c:pt>
                <c:pt idx="6">
                  <c:v>GENOY</c:v>
                </c:pt>
                <c:pt idx="7">
                  <c:v>JONGOVITO</c:v>
                </c:pt>
                <c:pt idx="8">
                  <c:v>SANTA BARBARA</c:v>
                </c:pt>
                <c:pt idx="9">
                  <c:v>ENCANO</c:v>
                </c:pt>
                <c:pt idx="10">
                  <c:v>JAMONDINO</c:v>
                </c:pt>
                <c:pt idx="11">
                  <c:v>LA LAGUNA</c:v>
                </c:pt>
                <c:pt idx="12">
                  <c:v>LA CALDERA</c:v>
                </c:pt>
                <c:pt idx="13">
                  <c:v>OBONUCO</c:v>
                </c:pt>
                <c:pt idx="14">
                  <c:v>EL SOCORRO</c:v>
                </c:pt>
                <c:pt idx="15">
                  <c:v>MOCONDINO</c:v>
                </c:pt>
              </c:strCache>
            </c:strRef>
          </c:cat>
          <c:val>
            <c:numRef>
              <c:f>'GRAFICOS COMPARATIVOS'!$E$116:$E$131</c:f>
              <c:numCache>
                <c:formatCode>General</c:formatCode>
                <c:ptCount val="16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547-4140-8F92-7CB86D7AA0FE}"/>
            </c:ext>
          </c:extLst>
        </c:ser>
        <c:ser>
          <c:idx val="0"/>
          <c:order val="2"/>
          <c:tx>
            <c:strRef>
              <c:f>'GRAFICOS COMPARATIVOS'!$F$103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'GRAFICOS COMPARATIVOS'!$B$116:$B$131</c:f>
              <c:strCache>
                <c:ptCount val="16"/>
                <c:pt idx="0">
                  <c:v>CATAMBUCO</c:v>
                </c:pt>
                <c:pt idx="1">
                  <c:v>SAN FERNANDO</c:v>
                </c:pt>
                <c:pt idx="2">
                  <c:v>BUESAQUILLO</c:v>
                </c:pt>
                <c:pt idx="3">
                  <c:v>MORASURCO</c:v>
                </c:pt>
                <c:pt idx="4">
                  <c:v>MAPACHICO</c:v>
                </c:pt>
                <c:pt idx="5">
                  <c:v>CABRERA</c:v>
                </c:pt>
                <c:pt idx="6">
                  <c:v>GENOY</c:v>
                </c:pt>
                <c:pt idx="7">
                  <c:v>JONGOVITO</c:v>
                </c:pt>
                <c:pt idx="8">
                  <c:v>SANTA BARBARA</c:v>
                </c:pt>
                <c:pt idx="9">
                  <c:v>ENCANO</c:v>
                </c:pt>
                <c:pt idx="10">
                  <c:v>JAMONDINO</c:v>
                </c:pt>
                <c:pt idx="11">
                  <c:v>LA LAGUNA</c:v>
                </c:pt>
                <c:pt idx="12">
                  <c:v>LA CALDERA</c:v>
                </c:pt>
                <c:pt idx="13">
                  <c:v>OBONUCO</c:v>
                </c:pt>
                <c:pt idx="14">
                  <c:v>EL SOCORRO</c:v>
                </c:pt>
                <c:pt idx="15">
                  <c:v>MOCONDINO</c:v>
                </c:pt>
              </c:strCache>
            </c:strRef>
          </c:cat>
          <c:val>
            <c:numRef>
              <c:f>'GRAFICOS COMPARATIVOS'!$F$116:$F$131</c:f>
              <c:numCache>
                <c:formatCode>General</c:formatCode>
                <c:ptCount val="16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6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F4-407D-8718-7005C13A8351}"/>
            </c:ext>
          </c:extLst>
        </c:ser>
        <c:ser>
          <c:idx val="1"/>
          <c:order val="3"/>
          <c:tx>
            <c:strRef>
              <c:f>'GRAFICOS COMPARATIVOS'!$G$103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'GRAFICOS COMPARATIVOS'!$B$116:$B$131</c:f>
              <c:strCache>
                <c:ptCount val="16"/>
                <c:pt idx="0">
                  <c:v>CATAMBUCO</c:v>
                </c:pt>
                <c:pt idx="1">
                  <c:v>SAN FERNANDO</c:v>
                </c:pt>
                <c:pt idx="2">
                  <c:v>BUESAQUILLO</c:v>
                </c:pt>
                <c:pt idx="3">
                  <c:v>MORASURCO</c:v>
                </c:pt>
                <c:pt idx="4">
                  <c:v>MAPACHICO</c:v>
                </c:pt>
                <c:pt idx="5">
                  <c:v>CABRERA</c:v>
                </c:pt>
                <c:pt idx="6">
                  <c:v>GENOY</c:v>
                </c:pt>
                <c:pt idx="7">
                  <c:v>JONGOVITO</c:v>
                </c:pt>
                <c:pt idx="8">
                  <c:v>SANTA BARBARA</c:v>
                </c:pt>
                <c:pt idx="9">
                  <c:v>ENCANO</c:v>
                </c:pt>
                <c:pt idx="10">
                  <c:v>JAMONDINO</c:v>
                </c:pt>
                <c:pt idx="11">
                  <c:v>LA LAGUNA</c:v>
                </c:pt>
                <c:pt idx="12">
                  <c:v>LA CALDERA</c:v>
                </c:pt>
                <c:pt idx="13">
                  <c:v>OBONUCO</c:v>
                </c:pt>
                <c:pt idx="14">
                  <c:v>EL SOCORRO</c:v>
                </c:pt>
                <c:pt idx="15">
                  <c:v>MOCONDINO</c:v>
                </c:pt>
              </c:strCache>
            </c:strRef>
          </c:cat>
          <c:val>
            <c:numRef>
              <c:f>'GRAFICOS COMPARATIVOS'!$G$116:$G$131</c:f>
              <c:numCache>
                <c:formatCode>General</c:formatCode>
                <c:ptCount val="16"/>
                <c:pt idx="0">
                  <c:v>5</c:v>
                </c:pt>
                <c:pt idx="1">
                  <c:v>3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9F4-407D-8718-7005C13A8351}"/>
            </c:ext>
          </c:extLst>
        </c:ser>
        <c:ser>
          <c:idx val="2"/>
          <c:order val="4"/>
          <c:tx>
            <c:strRef>
              <c:f>'GRAFICOS COMPARATIVOS'!$H$103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'GRAFICOS COMPARATIVOS'!$B$116:$B$131</c:f>
              <c:strCache>
                <c:ptCount val="16"/>
                <c:pt idx="0">
                  <c:v>CATAMBUCO</c:v>
                </c:pt>
                <c:pt idx="1">
                  <c:v>SAN FERNANDO</c:v>
                </c:pt>
                <c:pt idx="2">
                  <c:v>BUESAQUILLO</c:v>
                </c:pt>
                <c:pt idx="3">
                  <c:v>MORASURCO</c:v>
                </c:pt>
                <c:pt idx="4">
                  <c:v>MAPACHICO</c:v>
                </c:pt>
                <c:pt idx="5">
                  <c:v>CABRERA</c:v>
                </c:pt>
                <c:pt idx="6">
                  <c:v>GENOY</c:v>
                </c:pt>
                <c:pt idx="7">
                  <c:v>JONGOVITO</c:v>
                </c:pt>
                <c:pt idx="8">
                  <c:v>SANTA BARBARA</c:v>
                </c:pt>
                <c:pt idx="9">
                  <c:v>ENCANO</c:v>
                </c:pt>
                <c:pt idx="10">
                  <c:v>JAMONDINO</c:v>
                </c:pt>
                <c:pt idx="11">
                  <c:v>LA LAGUNA</c:v>
                </c:pt>
                <c:pt idx="12">
                  <c:v>LA CALDERA</c:v>
                </c:pt>
                <c:pt idx="13">
                  <c:v>OBONUCO</c:v>
                </c:pt>
                <c:pt idx="14">
                  <c:v>EL SOCORRO</c:v>
                </c:pt>
                <c:pt idx="15">
                  <c:v>MOCONDINO</c:v>
                </c:pt>
              </c:strCache>
            </c:strRef>
          </c:cat>
          <c:val>
            <c:numRef>
              <c:f>'GRAFICOS COMPARATIVOS'!$H$116:$H$131</c:f>
              <c:numCache>
                <c:formatCode>General</c:formatCode>
                <c:ptCount val="16"/>
                <c:pt idx="0">
                  <c:v>3</c:v>
                </c:pt>
                <c:pt idx="1">
                  <c:v>2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D0-4D4C-AA03-4B4A7B86FED2}"/>
            </c:ext>
          </c:extLst>
        </c:ser>
        <c:ser>
          <c:idx val="3"/>
          <c:order val="5"/>
          <c:tx>
            <c:strRef>
              <c:f>'GRAFICOS COMPARATIVOS'!$J$103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'GRAFICOS COMPARATIVOS'!$B$116:$B$131</c:f>
              <c:strCache>
                <c:ptCount val="16"/>
                <c:pt idx="0">
                  <c:v>CATAMBUCO</c:v>
                </c:pt>
                <c:pt idx="1">
                  <c:v>SAN FERNANDO</c:v>
                </c:pt>
                <c:pt idx="2">
                  <c:v>BUESAQUILLO</c:v>
                </c:pt>
                <c:pt idx="3">
                  <c:v>MORASURCO</c:v>
                </c:pt>
                <c:pt idx="4">
                  <c:v>MAPACHICO</c:v>
                </c:pt>
                <c:pt idx="5">
                  <c:v>CABRERA</c:v>
                </c:pt>
                <c:pt idx="6">
                  <c:v>GENOY</c:v>
                </c:pt>
                <c:pt idx="7">
                  <c:v>JONGOVITO</c:v>
                </c:pt>
                <c:pt idx="8">
                  <c:v>SANTA BARBARA</c:v>
                </c:pt>
                <c:pt idx="9">
                  <c:v>ENCANO</c:v>
                </c:pt>
                <c:pt idx="10">
                  <c:v>JAMONDINO</c:v>
                </c:pt>
                <c:pt idx="11">
                  <c:v>LA LAGUNA</c:v>
                </c:pt>
                <c:pt idx="12">
                  <c:v>LA CALDERA</c:v>
                </c:pt>
                <c:pt idx="13">
                  <c:v>OBONUCO</c:v>
                </c:pt>
                <c:pt idx="14">
                  <c:v>EL SOCORRO</c:v>
                </c:pt>
                <c:pt idx="15">
                  <c:v>MOCONDINO</c:v>
                </c:pt>
              </c:strCache>
            </c:strRef>
          </c:cat>
          <c:val>
            <c:numRef>
              <c:f>'GRAFICOS COMPARATIVOS'!$J$116:$J$131</c:f>
              <c:numCache>
                <c:formatCode>General</c:formatCode>
                <c:ptCount val="16"/>
                <c:pt idx="0">
                  <c:v>7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F3-496A-B17B-EC74DE7C5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9488336"/>
        <c:axId val="129489512"/>
        <c:axId val="0"/>
      </c:bar3DChart>
      <c:catAx>
        <c:axId val="129488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ysClr val="windowText" lastClr="000000"/>
                </a:solidFill>
              </a:defRPr>
            </a:pPr>
            <a:endParaRPr lang="es-ES"/>
          </a:p>
        </c:txPr>
        <c:crossAx val="129489512"/>
        <c:crosses val="autoZero"/>
        <c:auto val="1"/>
        <c:lblAlgn val="ctr"/>
        <c:lblOffset val="100"/>
        <c:noMultiLvlLbl val="0"/>
      </c:catAx>
      <c:valAx>
        <c:axId val="129489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94883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400" b="1">
              <a:solidFill>
                <a:sysClr val="windowText" lastClr="000000"/>
              </a:solidFill>
            </a:defRPr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4"/>
          <c:tx>
            <c:strRef>
              <c:f>'GRAFICOS COMPARATIVOS'!$AF$30</c:f>
              <c:strCache>
                <c:ptCount val="1"/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'GRAFICOS COMPARATIVOS'!$AE$31:$AE$39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790C-47E7-8430-4ED56F472AA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'GRAFICOS COMPARATIVOS'!$Y$31:$Z$39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92479400"/>
        <c:axId val="29247979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'GRAFICOS COMPARATIVOS'!$AB$30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75000"/>
                      </a:schemeClr>
                    </a:contourClr>
                  </a:sp3d>
                </c:spPr>
                <c:invertIfNegative val="0"/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'GRAFICOS COMPARATIVOS'!$AA$31:$AA$39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790C-47E7-8430-4ED56F472AA9}"/>
                  </c:ext>
                  <c:ext uri="{02D57815-91ED-43cb-92C2-25804820EDAC}">
                    <c15:filteredCategoryTitle>
                      <c15:cat>
                        <c:multiLvlStrRef>
                          <c:extLst xmlns:c16r2="http://schemas.microsoft.com/office/drawing/2015/06/chart" xmlns:c16="http://schemas.microsoft.com/office/drawing/2014/chart">
                            <c:ext uri="{02D57815-91ED-43cb-92C2-25804820EDAC}">
                              <c15:formulaRef>
                                <c15:sqref>'GRAFICOS COMPARATIVOS'!$Y$31:$Z$39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 COMPARATIVOS'!$AC$30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75000"/>
                      </a:schemeClr>
                    </a:contourClr>
                  </a:sp3d>
                </c:spPr>
                <c:invertIfNegative val="0"/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 COMPARATIVOS'!$AB$31:$AB$39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1-790C-47E7-8430-4ED56F472AA9}"/>
                  </c:ext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 xmlns:c16r2="http://schemas.microsoft.com/office/drawing/2015/06/chart" xmlns:c16="http://schemas.microsoft.com/office/drawing/2014/chart">
                            <c:ext uri="{02D57815-91ED-43cb-92C2-25804820EDAC}">
                              <c15:formulaRef>
                                <c15:sqref>'GRAFICOS COMPARATIVOS'!$Y$31:$Z$39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 COMPARATIVOS'!$AD$30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accent3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3">
                        <a:lumMod val="75000"/>
                      </a:schemeClr>
                    </a:contourClr>
                  </a:sp3d>
                </c:spPr>
                <c:invertIfNegative val="0"/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 COMPARATIVOS'!$AC$31:$AC$39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2-790C-47E7-8430-4ED56F472AA9}"/>
                  </c:ext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 xmlns:c16r2="http://schemas.microsoft.com/office/drawing/2015/06/chart" xmlns:c16="http://schemas.microsoft.com/office/drawing/2014/chart">
                            <c:ext uri="{02D57815-91ED-43cb-92C2-25804820EDAC}">
                              <c15:formulaRef>
                                <c15:sqref>'GRAFICOS COMPARATIVOS'!$Y$31:$Z$39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 COMPARATIVOS'!$AE$30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 COMPARATIVOS'!$AD$31:$AD$39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3-790C-47E7-8430-4ED56F472AA9}"/>
                  </c:ext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 xmlns:c16r2="http://schemas.microsoft.com/office/drawing/2015/06/chart" xmlns:c16="http://schemas.microsoft.com/office/drawing/2014/chart">
                            <c:ext uri="{02D57815-91ED-43cb-92C2-25804820EDAC}">
                              <c15:formulaRef>
                                <c15:sqref>'GRAFICOS COMPARATIVOS'!$Y$31:$Z$39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</c:ext>
        </c:extLst>
      </c:bar3DChart>
      <c:catAx>
        <c:axId val="29247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2479792"/>
        <c:crosses val="autoZero"/>
        <c:auto val="1"/>
        <c:lblAlgn val="ctr"/>
        <c:lblOffset val="100"/>
        <c:noMultiLvlLbl val="0"/>
      </c:catAx>
      <c:valAx>
        <c:axId val="29247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2479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'GRAFICOS COMPARATIVOS'!$BX$102</c:f>
              <c:strCache>
                <c:ptCount val="1"/>
                <c:pt idx="0">
                  <c:v>CANT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'GRAFICOS COMPARATIVOS'!$BX$103:$BX$114</c:f>
              <c:strCache>
                <c:ptCount val="12"/>
                <c:pt idx="0">
                  <c:v>COMUNA_1</c:v>
                </c:pt>
                <c:pt idx="1">
                  <c:v>COMUNA_2</c:v>
                </c:pt>
                <c:pt idx="2">
                  <c:v>COMUNA_3</c:v>
                </c:pt>
                <c:pt idx="3">
                  <c:v>COMUNA_4</c:v>
                </c:pt>
                <c:pt idx="4">
                  <c:v>COMUNA_5</c:v>
                </c:pt>
                <c:pt idx="5">
                  <c:v>COMUNA_6</c:v>
                </c:pt>
                <c:pt idx="6">
                  <c:v>COMUNA_7</c:v>
                </c:pt>
                <c:pt idx="7">
                  <c:v>COMUNA_8</c:v>
                </c:pt>
                <c:pt idx="8">
                  <c:v>COMUNA_9</c:v>
                </c:pt>
                <c:pt idx="9">
                  <c:v>COMUNA_10</c:v>
                </c:pt>
                <c:pt idx="10">
                  <c:v>COMUNA_11</c:v>
                </c:pt>
                <c:pt idx="11">
                  <c:v>COMUNA_12</c:v>
                </c:pt>
              </c:strCache>
            </c:strRef>
          </c:cat>
          <c:val>
            <c:numRef>
              <c:f>'GRAFICOS COMPARATIVOS'!$BY$103:$BY$114</c:f>
              <c:numCache>
                <c:formatCode>General</c:formatCode>
                <c:ptCount val="12"/>
                <c:pt idx="0">
                  <c:v>18</c:v>
                </c:pt>
                <c:pt idx="1">
                  <c:v>19</c:v>
                </c:pt>
                <c:pt idx="2">
                  <c:v>13</c:v>
                </c:pt>
                <c:pt idx="3">
                  <c:v>9</c:v>
                </c:pt>
                <c:pt idx="4">
                  <c:v>29</c:v>
                </c:pt>
                <c:pt idx="5">
                  <c:v>16</c:v>
                </c:pt>
                <c:pt idx="6">
                  <c:v>13</c:v>
                </c:pt>
                <c:pt idx="7">
                  <c:v>4</c:v>
                </c:pt>
                <c:pt idx="8">
                  <c:v>30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C3-483C-8D7F-29DD45A61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92478224"/>
        <c:axId val="292480184"/>
        <c:axId val="0"/>
      </c:bar3DChart>
      <c:catAx>
        <c:axId val="29247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2480184"/>
        <c:crosses val="autoZero"/>
        <c:auto val="1"/>
        <c:lblAlgn val="ctr"/>
        <c:lblOffset val="100"/>
        <c:noMultiLvlLbl val="0"/>
      </c:catAx>
      <c:valAx>
        <c:axId val="292480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247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'GRAFICOS COMPARATIVOS'!$C$3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'GRAFICOS COMPARATIVOS'!$B$4:$B$10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'GRAFICOS COMPARATIVOS'!$C$4:$C$10</c:f>
              <c:numCache>
                <c:formatCode>General</c:formatCode>
                <c:ptCount val="7"/>
                <c:pt idx="0">
                  <c:v>10</c:v>
                </c:pt>
                <c:pt idx="1">
                  <c:v>8</c:v>
                </c:pt>
                <c:pt idx="2">
                  <c:v>11</c:v>
                </c:pt>
                <c:pt idx="3">
                  <c:v>2</c:v>
                </c:pt>
                <c:pt idx="4">
                  <c:v>5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5F-4AE5-A25E-32319B73D6EA}"/>
            </c:ext>
          </c:extLst>
        </c:ser>
        <c:ser>
          <c:idx val="1"/>
          <c:order val="1"/>
          <c:tx>
            <c:strRef>
              <c:f>'GRAFICOS COMPARATIVOS'!$D$3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'GRAFICOS COMPARATIVOS'!$B$4:$B$10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'GRAFICOS COMPARATIVOS'!$D$4:$D$10</c:f>
              <c:numCache>
                <c:formatCode>General</c:formatCode>
                <c:ptCount val="7"/>
                <c:pt idx="0">
                  <c:v>6</c:v>
                </c:pt>
                <c:pt idx="1">
                  <c:v>13</c:v>
                </c:pt>
                <c:pt idx="2">
                  <c:v>12</c:v>
                </c:pt>
                <c:pt idx="3">
                  <c:v>8</c:v>
                </c:pt>
                <c:pt idx="4">
                  <c:v>12</c:v>
                </c:pt>
                <c:pt idx="5">
                  <c:v>10</c:v>
                </c:pt>
                <c:pt idx="6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5F-4AE5-A25E-32319B73D6EA}"/>
            </c:ext>
          </c:extLst>
        </c:ser>
        <c:ser>
          <c:idx val="2"/>
          <c:order val="2"/>
          <c:tx>
            <c:strRef>
              <c:f>'GRAFICOS COMPARATIVOS'!$E$3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'GRAFICOS COMPARATIVOS'!$B$4:$B$10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'GRAFICOS COMPARATIVOS'!$E$4:$E$10</c:f>
              <c:numCache>
                <c:formatCode>General</c:formatCode>
                <c:ptCount val="7"/>
                <c:pt idx="0">
                  <c:v>6</c:v>
                </c:pt>
                <c:pt idx="1">
                  <c:v>2</c:v>
                </c:pt>
                <c:pt idx="2">
                  <c:v>6</c:v>
                </c:pt>
                <c:pt idx="3">
                  <c:v>8</c:v>
                </c:pt>
                <c:pt idx="4">
                  <c:v>3</c:v>
                </c:pt>
                <c:pt idx="5">
                  <c:v>10</c:v>
                </c:pt>
                <c:pt idx="6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F5F-4AE5-A25E-32319B73D6EA}"/>
            </c:ext>
          </c:extLst>
        </c:ser>
        <c:ser>
          <c:idx val="3"/>
          <c:order val="3"/>
          <c:tx>
            <c:strRef>
              <c:f>'GRAFICOS COMPARATIVOS'!$F$3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'GRAFICOS COMPARATIVOS'!$B$4:$B$10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'GRAFICOS COMPARATIVOS'!$F$4:$F$10</c:f>
              <c:numCache>
                <c:formatCode>General</c:formatCode>
                <c:ptCount val="7"/>
                <c:pt idx="0">
                  <c:v>6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11</c:v>
                </c:pt>
                <c:pt idx="6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F5F-4AE5-A25E-32319B73D6EA}"/>
            </c:ext>
          </c:extLst>
        </c:ser>
        <c:ser>
          <c:idx val="4"/>
          <c:order val="4"/>
          <c:tx>
            <c:strRef>
              <c:f>'GRAFICOS COMPARATIVOS'!$G$3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'GRAFICOS COMPARATIVOS'!$B$4:$B$10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'GRAFICOS COMPARATIVOS'!$G$4:$G$10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F5F-4AE5-A25E-32319B73D6EA}"/>
            </c:ext>
          </c:extLst>
        </c:ser>
        <c:ser>
          <c:idx val="5"/>
          <c:order val="5"/>
          <c:tx>
            <c:strRef>
              <c:f>'GRAFICOS COMPARATIVOS'!$H$3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'GRAFICOS COMPARATIVOS'!$B$4:$B$10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'GRAFICOS COMPARATIVOS'!$H$4:$H$10</c:f>
              <c:numCache>
                <c:formatCode>General</c:formatCode>
                <c:ptCount val="7"/>
                <c:pt idx="0">
                  <c:v>7</c:v>
                </c:pt>
                <c:pt idx="1">
                  <c:v>9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11</c:v>
                </c:pt>
                <c:pt idx="6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3D-4E1E-977C-C5C516F4B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2477048"/>
        <c:axId val="292477832"/>
        <c:axId val="0"/>
      </c:bar3DChart>
      <c:catAx>
        <c:axId val="292477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2477832"/>
        <c:crosses val="autoZero"/>
        <c:auto val="1"/>
        <c:lblAlgn val="ctr"/>
        <c:lblOffset val="100"/>
        <c:noMultiLvlLbl val="0"/>
      </c:catAx>
      <c:valAx>
        <c:axId val="292477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24770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'GRAFICOS COMPARATIVOS'!$C$34:$C$35</c:f>
              <c:strCache>
                <c:ptCount val="2"/>
                <c:pt idx="0">
                  <c:v>COMPARATIVO OCCISOS POR GENERO</c:v>
                </c:pt>
                <c:pt idx="1">
                  <c:v>A2016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'GRAFICOS COMPARATIVOS'!$B$36:$B$37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'GRAFICOS COMPARATIVOS'!$C$36:$C$37</c:f>
              <c:numCache>
                <c:formatCode>General</c:formatCode>
                <c:ptCount val="2"/>
                <c:pt idx="0">
                  <c:v>25</c:v>
                </c:pt>
                <c:pt idx="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11-473D-A221-0FDC0C44C312}"/>
            </c:ext>
          </c:extLst>
        </c:ser>
        <c:ser>
          <c:idx val="1"/>
          <c:order val="1"/>
          <c:tx>
            <c:strRef>
              <c:f>'GRAFICOS COMPARATIVOS'!$D$34:$D$35</c:f>
              <c:strCache>
                <c:ptCount val="2"/>
                <c:pt idx="0">
                  <c:v>COMPARATIVO OCCISOS POR GENERO</c:v>
                </c:pt>
                <c:pt idx="1">
                  <c:v>A2017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'GRAFICOS COMPARATIVOS'!$B$36:$B$37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'GRAFICOS COMPARATIVOS'!$D$36:$D$37</c:f>
              <c:numCache>
                <c:formatCode>General</c:formatCode>
                <c:ptCount val="2"/>
                <c:pt idx="0">
                  <c:v>38</c:v>
                </c:pt>
                <c:pt idx="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F11-473D-A221-0FDC0C44C312}"/>
            </c:ext>
          </c:extLst>
        </c:ser>
        <c:ser>
          <c:idx val="2"/>
          <c:order val="2"/>
          <c:tx>
            <c:strRef>
              <c:f>'GRAFICOS COMPARATIVOS'!$E$34:$E$35</c:f>
              <c:strCache>
                <c:ptCount val="2"/>
                <c:pt idx="0">
                  <c:v>COMPARATIVO OCCISOS POR GENERO</c:v>
                </c:pt>
                <c:pt idx="1">
                  <c:v>A2018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'GRAFICOS COMPARATIVOS'!$B$36:$B$37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'GRAFICOS COMPARATIVOS'!$E$36:$E$37</c:f>
              <c:numCache>
                <c:formatCode>General</c:formatCode>
                <c:ptCount val="2"/>
                <c:pt idx="0">
                  <c:v>26</c:v>
                </c:pt>
                <c:pt idx="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F11-473D-A221-0FDC0C44C312}"/>
            </c:ext>
          </c:extLst>
        </c:ser>
        <c:ser>
          <c:idx val="3"/>
          <c:order val="3"/>
          <c:tx>
            <c:strRef>
              <c:f>'GRAFICOS COMPARATIVOS'!$F$34:$F$35</c:f>
              <c:strCache>
                <c:ptCount val="2"/>
                <c:pt idx="0">
                  <c:v>COMPARATIVO OCCISOS POR GENERO</c:v>
                </c:pt>
                <c:pt idx="1">
                  <c:v>A2019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'GRAFICOS COMPARATIVOS'!$B$36:$B$37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'GRAFICOS COMPARATIVOS'!$F$36:$F$37</c:f>
              <c:numCache>
                <c:formatCode>General</c:formatCode>
                <c:ptCount val="2"/>
                <c:pt idx="0">
                  <c:v>32</c:v>
                </c:pt>
                <c:pt idx="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F11-473D-A221-0FDC0C44C312}"/>
            </c:ext>
          </c:extLst>
        </c:ser>
        <c:ser>
          <c:idx val="4"/>
          <c:order val="4"/>
          <c:tx>
            <c:strRef>
              <c:f>'GRAFICOS COMPARATIVOS'!$G$34:$G$35</c:f>
              <c:strCache>
                <c:ptCount val="2"/>
                <c:pt idx="0">
                  <c:v>COMPARATIVO OCCISOS POR GENERO</c:v>
                </c:pt>
                <c:pt idx="1">
                  <c:v>A2020</c:v>
                </c:pt>
              </c:strCache>
            </c:strRef>
          </c:tx>
          <c:invertIfNegative val="0"/>
          <c:cat>
            <c:strRef>
              <c:f>'GRAFICOS COMPARATIVOS'!$B$36:$B$37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'GRAFICOS COMPARATIVOS'!$G$36:$G$37</c:f>
              <c:numCache>
                <c:formatCode>General</c:formatCode>
                <c:ptCount val="2"/>
                <c:pt idx="0">
                  <c:v>27</c:v>
                </c:pt>
                <c:pt idx="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F8-4DD7-92E7-706AE810CC70}"/>
            </c:ext>
          </c:extLst>
        </c:ser>
        <c:ser>
          <c:idx val="5"/>
          <c:order val="5"/>
          <c:tx>
            <c:strRef>
              <c:f>'GRAFICOS COMPARATIVOS'!$H$34:$H$35</c:f>
              <c:strCache>
                <c:ptCount val="2"/>
                <c:pt idx="0">
                  <c:v>COMPARATIVO OCCISOS POR GENERO</c:v>
                </c:pt>
                <c:pt idx="1">
                  <c:v>A2021</c:v>
                </c:pt>
              </c:strCache>
            </c:strRef>
          </c:tx>
          <c:invertIfNegative val="0"/>
          <c:cat>
            <c:strRef>
              <c:f>'GRAFICOS COMPARATIVOS'!$B$36:$B$37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'GRAFICOS COMPARATIVOS'!$H$36:$H$37</c:f>
              <c:numCache>
                <c:formatCode>General</c:formatCode>
                <c:ptCount val="2"/>
                <c:pt idx="0">
                  <c:v>37</c:v>
                </c:pt>
                <c:pt idx="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F8-4DD7-92E7-706AE810C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3664048"/>
        <c:axId val="593662872"/>
        <c:axId val="0"/>
      </c:bar3DChart>
      <c:catAx>
        <c:axId val="59366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3662872"/>
        <c:crosses val="autoZero"/>
        <c:auto val="1"/>
        <c:lblAlgn val="ctr"/>
        <c:lblOffset val="100"/>
        <c:noMultiLvlLbl val="0"/>
      </c:catAx>
      <c:valAx>
        <c:axId val="593662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36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200" b="1">
                <a:solidFill>
                  <a:sysClr val="windowText" lastClr="000000"/>
                </a:solidFill>
              </a:rPr>
              <a:t>COMPARATIVO OCCISOS POR GÉNERO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'COMPARATIVOS (2)'!$C$34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'COMPARATIVOS (2)'!$B$35:$B$36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'COMPARATIVOS (2)'!$C$35:$C$36</c:f>
              <c:numCache>
                <c:formatCode>General</c:formatCode>
                <c:ptCount val="2"/>
                <c:pt idx="0">
                  <c:v>37</c:v>
                </c:pt>
                <c:pt idx="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1D-46AB-B2CF-62C9C71BC2D1}"/>
            </c:ext>
          </c:extLst>
        </c:ser>
        <c:ser>
          <c:idx val="1"/>
          <c:order val="1"/>
          <c:tx>
            <c:strRef>
              <c:f>'COMPARATIVOS (2)'!$D$34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66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'COMPARATIVOS (2)'!$B$35:$B$36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'COMPARATIVOS (2)'!$D$35:$D$36</c:f>
              <c:numCache>
                <c:formatCode>General</c:formatCode>
                <c:ptCount val="2"/>
                <c:pt idx="0">
                  <c:v>55</c:v>
                </c:pt>
                <c:pt idx="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1D-46AB-B2CF-62C9C71BC2D1}"/>
            </c:ext>
          </c:extLst>
        </c:ser>
        <c:ser>
          <c:idx val="2"/>
          <c:order val="2"/>
          <c:tx>
            <c:strRef>
              <c:f>'COMPARATIVOS (2)'!$E$34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'COMPARATIVOS (2)'!$B$35:$B$36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'COMPARATIVOS (2)'!$E$35:$E$36</c:f>
              <c:numCache>
                <c:formatCode>General</c:formatCode>
                <c:ptCount val="2"/>
                <c:pt idx="0">
                  <c:v>30</c:v>
                </c:pt>
                <c:pt idx="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81D-46AB-B2CF-62C9C71BC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0152096"/>
        <c:axId val="480839864"/>
      </c:barChart>
      <c:catAx>
        <c:axId val="41015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839864"/>
        <c:crosses val="autoZero"/>
        <c:auto val="1"/>
        <c:lblAlgn val="ctr"/>
        <c:lblOffset val="100"/>
        <c:noMultiLvlLbl val="0"/>
      </c:catAx>
      <c:valAx>
        <c:axId val="480839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015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200" b="1">
                <a:solidFill>
                  <a:sysClr val="windowText" lastClr="000000"/>
                </a:solidFill>
              </a:rPr>
              <a:t>COMPARATIVO</a:t>
            </a:r>
            <a:r>
              <a:rPr lang="es-CO" sz="1200" b="1" baseline="0">
                <a:solidFill>
                  <a:sysClr val="windowText" lastClr="000000"/>
                </a:solidFill>
              </a:rPr>
              <a:t> OCCISOS POR CLASE DE ACCIDENTE</a:t>
            </a:r>
            <a:endParaRPr lang="es-CO" sz="12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'COMPARATIVOS (2)'!$B$47</c:f>
              <c:strCache>
                <c:ptCount val="1"/>
                <c:pt idx="0">
                  <c:v>Atropello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'COMPARATIVOS (2)'!$C$46:$E$46</c:f>
              <c:strCach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strCache>
            </c:strRef>
          </c:cat>
          <c:val>
            <c:numRef>
              <c:f>'COMPARATIVOS (2)'!$C$47:$E$47</c:f>
              <c:numCache>
                <c:formatCode>General</c:formatCode>
                <c:ptCount val="3"/>
                <c:pt idx="0">
                  <c:v>27</c:v>
                </c:pt>
                <c:pt idx="1">
                  <c:v>20</c:v>
                </c:pt>
                <c:pt idx="2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34-4FE5-998D-AB24FD61E882}"/>
            </c:ext>
          </c:extLst>
        </c:ser>
        <c:ser>
          <c:idx val="1"/>
          <c:order val="1"/>
          <c:tx>
            <c:strRef>
              <c:f>'COMPARATIVOS (2)'!$B$48</c:f>
              <c:strCache>
                <c:ptCount val="1"/>
                <c:pt idx="0">
                  <c:v>Caida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'COMPARATIVOS (2)'!$C$46:$E$46</c:f>
              <c:strCach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strCache>
            </c:strRef>
          </c:cat>
          <c:val>
            <c:numRef>
              <c:f>'COMPARATIVOS (2)'!$C$48:$E$48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D34-4FE5-998D-AB24FD61E882}"/>
            </c:ext>
          </c:extLst>
        </c:ser>
        <c:ser>
          <c:idx val="2"/>
          <c:order val="2"/>
          <c:tx>
            <c:strRef>
              <c:f>'COMPARATIVOS (2)'!$B$49</c:f>
              <c:strCache>
                <c:ptCount val="1"/>
                <c:pt idx="0">
                  <c:v>Choque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'COMPARATIVOS (2)'!$C$46:$E$46</c:f>
              <c:strCach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strCache>
            </c:strRef>
          </c:cat>
          <c:val>
            <c:numRef>
              <c:f>'COMPARATIVOS (2)'!$C$49:$E$49</c:f>
              <c:numCache>
                <c:formatCode>General</c:formatCode>
                <c:ptCount val="3"/>
                <c:pt idx="0">
                  <c:v>26</c:v>
                </c:pt>
                <c:pt idx="1">
                  <c:v>23</c:v>
                </c:pt>
                <c:pt idx="2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D34-4FE5-998D-AB24FD61E882}"/>
            </c:ext>
          </c:extLst>
        </c:ser>
        <c:ser>
          <c:idx val="3"/>
          <c:order val="3"/>
          <c:tx>
            <c:strRef>
              <c:f>'COMPARATIVOS (2)'!$B$50</c:f>
              <c:strCache>
                <c:ptCount val="1"/>
                <c:pt idx="0">
                  <c:v>Volcamiento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'COMPARATIVOS (2)'!$C$46:$E$46</c:f>
              <c:strCach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strCache>
            </c:strRef>
          </c:cat>
          <c:val>
            <c:numRef>
              <c:f>'COMPARATIVOS (2)'!$C$50:$E$50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D34-4FE5-998D-AB24FD61E882}"/>
            </c:ext>
          </c:extLst>
        </c:ser>
        <c:ser>
          <c:idx val="4"/>
          <c:order val="4"/>
          <c:tx>
            <c:strRef>
              <c:f>'COMPARATIVOS (2)'!$B$51</c:f>
              <c:strCache>
                <c:ptCount val="1"/>
                <c:pt idx="0">
                  <c:v>Perdida de Control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'COMPARATIVOS (2)'!$C$46:$E$46</c:f>
              <c:strCach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strCache>
            </c:strRef>
          </c:cat>
          <c:val>
            <c:numRef>
              <c:f>'COMPARATIVOS (2)'!$C$51:$E$51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D34-4FE5-998D-AB24FD61E882}"/>
            </c:ext>
          </c:extLst>
        </c:ser>
        <c:ser>
          <c:idx val="5"/>
          <c:order val="5"/>
          <c:tx>
            <c:strRef>
              <c:f>'COMPARATIVOS (2)'!$B$52</c:f>
              <c:strCache>
                <c:ptCount val="1"/>
                <c:pt idx="0">
                  <c:v>Vehículo se sale de la vía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'COMPARATIVOS (2)'!$C$46:$E$46</c:f>
              <c:strCach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strCache>
            </c:strRef>
          </c:cat>
          <c:val>
            <c:numRef>
              <c:f>'COMPARATIVOS (2)'!$C$52:$E$52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D34-4FE5-998D-AB24FD61E882}"/>
            </c:ext>
          </c:extLst>
        </c:ser>
        <c:ser>
          <c:idx val="6"/>
          <c:order val="6"/>
          <c:tx>
            <c:strRef>
              <c:f>'COMPARATIVOS (2)'!$B$53</c:f>
              <c:strCache>
                <c:ptCount val="1"/>
                <c:pt idx="0">
                  <c:v>Sin establecer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'COMPARATIVOS (2)'!$C$46:$E$46</c:f>
              <c:strCach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strCache>
            </c:strRef>
          </c:cat>
          <c:val>
            <c:numRef>
              <c:f>'COMPARATIVOS (2)'!$C$53:$E$53</c:f>
              <c:numCache>
                <c:formatCode>General</c:formatCode>
                <c:ptCount val="3"/>
                <c:pt idx="0">
                  <c:v>1</c:v>
                </c:pt>
                <c:pt idx="1">
                  <c:v>25</c:v>
                </c:pt>
                <c:pt idx="2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D34-4FE5-998D-AB24FD61E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0836728"/>
        <c:axId val="480839472"/>
      </c:barChart>
      <c:catAx>
        <c:axId val="480836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839472"/>
        <c:crosses val="autoZero"/>
        <c:auto val="1"/>
        <c:lblAlgn val="ctr"/>
        <c:lblOffset val="100"/>
        <c:noMultiLvlLbl val="0"/>
      </c:catAx>
      <c:valAx>
        <c:axId val="480839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836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'COMPARATIVOS (2)'!$C$61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'COMPARATIVOS (2)'!$B$62:$B$72</c:f>
              <c:strCache>
                <c:ptCount val="11"/>
                <c:pt idx="0">
                  <c:v>CONDUCTOR DE BICICLETA</c:v>
                </c:pt>
                <c:pt idx="1">
                  <c:v>CONDUCTOR DE MOTOCICLETA</c:v>
                </c:pt>
                <c:pt idx="2">
                  <c:v>CONDUCTOR VEHICULO</c:v>
                </c:pt>
                <c:pt idx="3">
                  <c:v>ACOMPAÑANTE DE MOTOCICLETA</c:v>
                </c:pt>
                <c:pt idx="4">
                  <c:v>ACOMPAÑANTE VEHICULO</c:v>
                </c:pt>
                <c:pt idx="5">
                  <c:v>PASAJERO VEHICULO</c:v>
                </c:pt>
                <c:pt idx="6">
                  <c:v>PASAJERO DE BUS </c:v>
                </c:pt>
                <c:pt idx="7">
                  <c:v>PEATON</c:v>
                </c:pt>
                <c:pt idx="8">
                  <c:v>Sin establecer</c:v>
                </c:pt>
                <c:pt idx="9">
                  <c:v>Total</c:v>
                </c:pt>
                <c:pt idx="10">
                  <c:v>                               Fuente-: Subsecretaria de Seguridad Vial y Control Operativo</c:v>
                </c:pt>
              </c:strCache>
            </c:strRef>
          </c:cat>
          <c:val>
            <c:numRef>
              <c:f>'COMPARATIVOS (2)'!$C$62:$C$72</c:f>
              <c:numCache>
                <c:formatCode>General</c:formatCode>
                <c:ptCount val="11"/>
                <c:pt idx="0">
                  <c:v>1</c:v>
                </c:pt>
                <c:pt idx="1">
                  <c:v>17</c:v>
                </c:pt>
                <c:pt idx="2">
                  <c:v>0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0</c:v>
                </c:pt>
                <c:pt idx="7">
                  <c:v>27</c:v>
                </c:pt>
                <c:pt idx="8">
                  <c:v>0</c:v>
                </c:pt>
                <c:pt idx="9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DA-4EF6-B77E-1A1FD2224225}"/>
            </c:ext>
          </c:extLst>
        </c:ser>
        <c:ser>
          <c:idx val="1"/>
          <c:order val="1"/>
          <c:tx>
            <c:strRef>
              <c:f>'COMPARATIVOS (2)'!$D$61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'COMPARATIVOS (2)'!$B$62:$B$72</c:f>
              <c:strCache>
                <c:ptCount val="11"/>
                <c:pt idx="0">
                  <c:v>CONDUCTOR DE BICICLETA</c:v>
                </c:pt>
                <c:pt idx="1">
                  <c:v>CONDUCTOR DE MOTOCICLETA</c:v>
                </c:pt>
                <c:pt idx="2">
                  <c:v>CONDUCTOR VEHICULO</c:v>
                </c:pt>
                <c:pt idx="3">
                  <c:v>ACOMPAÑANTE DE MOTOCICLETA</c:v>
                </c:pt>
                <c:pt idx="4">
                  <c:v>ACOMPAÑANTE VEHICULO</c:v>
                </c:pt>
                <c:pt idx="5">
                  <c:v>PASAJERO VEHICULO</c:v>
                </c:pt>
                <c:pt idx="6">
                  <c:v>PASAJERO DE BUS </c:v>
                </c:pt>
                <c:pt idx="7">
                  <c:v>PEATON</c:v>
                </c:pt>
                <c:pt idx="8">
                  <c:v>Sin establecer</c:v>
                </c:pt>
                <c:pt idx="9">
                  <c:v>Total</c:v>
                </c:pt>
                <c:pt idx="10">
                  <c:v>                               Fuente-: Subsecretaria de Seguridad Vial y Control Operativo</c:v>
                </c:pt>
              </c:strCache>
            </c:strRef>
          </c:cat>
          <c:val>
            <c:numRef>
              <c:f>'COMPARATIVOS (2)'!$D$62:$D$72</c:f>
              <c:numCache>
                <c:formatCode>General</c:formatCode>
                <c:ptCount val="11"/>
                <c:pt idx="0">
                  <c:v>1</c:v>
                </c:pt>
                <c:pt idx="1">
                  <c:v>26</c:v>
                </c:pt>
                <c:pt idx="2">
                  <c:v>1</c:v>
                </c:pt>
                <c:pt idx="3">
                  <c:v>9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26</c:v>
                </c:pt>
                <c:pt idx="8">
                  <c:v>0</c:v>
                </c:pt>
                <c:pt idx="9">
                  <c:v>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CDA-4EF6-B77E-1A1FD2224225}"/>
            </c:ext>
          </c:extLst>
        </c:ser>
        <c:ser>
          <c:idx val="2"/>
          <c:order val="2"/>
          <c:tx>
            <c:strRef>
              <c:f>'COMPARATIVOS (2)'!$E$61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'COMPARATIVOS (2)'!$B$62:$B$72</c:f>
              <c:strCache>
                <c:ptCount val="11"/>
                <c:pt idx="0">
                  <c:v>CONDUCTOR DE BICICLETA</c:v>
                </c:pt>
                <c:pt idx="1">
                  <c:v>CONDUCTOR DE MOTOCICLETA</c:v>
                </c:pt>
                <c:pt idx="2">
                  <c:v>CONDUCTOR VEHICULO</c:v>
                </c:pt>
                <c:pt idx="3">
                  <c:v>ACOMPAÑANTE DE MOTOCICLETA</c:v>
                </c:pt>
                <c:pt idx="4">
                  <c:v>ACOMPAÑANTE VEHICULO</c:v>
                </c:pt>
                <c:pt idx="5">
                  <c:v>PASAJERO VEHICULO</c:v>
                </c:pt>
                <c:pt idx="6">
                  <c:v>PASAJERO DE BUS </c:v>
                </c:pt>
                <c:pt idx="7">
                  <c:v>PEATON</c:v>
                </c:pt>
                <c:pt idx="8">
                  <c:v>Sin establecer</c:v>
                </c:pt>
                <c:pt idx="9">
                  <c:v>Total</c:v>
                </c:pt>
                <c:pt idx="10">
                  <c:v>                               Fuente-: Subsecretaria de Seguridad Vial y Control Operativo</c:v>
                </c:pt>
              </c:strCache>
            </c:strRef>
          </c:cat>
          <c:val>
            <c:numRef>
              <c:f>'COMPARATIVOS (2)'!$E$62:$E$72</c:f>
              <c:numCache>
                <c:formatCode>General</c:formatCode>
                <c:ptCount val="11"/>
                <c:pt idx="0">
                  <c:v>3</c:v>
                </c:pt>
                <c:pt idx="1">
                  <c:v>12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16</c:v>
                </c:pt>
                <c:pt idx="8">
                  <c:v>3</c:v>
                </c:pt>
                <c:pt idx="9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CDA-4EF6-B77E-1A1FD2224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837120"/>
        <c:axId val="480837512"/>
      </c:barChart>
      <c:catAx>
        <c:axId val="48083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837512"/>
        <c:crosses val="autoZero"/>
        <c:auto val="1"/>
        <c:lblAlgn val="ctr"/>
        <c:lblOffset val="100"/>
        <c:noMultiLvlLbl val="0"/>
      </c:catAx>
      <c:valAx>
        <c:axId val="480837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83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002060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'COMPARATIVOS (2)'!$C$15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'COMPARATIVOS (2)'!$B$16:$B$29</c15:sqref>
                  </c15:fullRef>
                </c:ext>
              </c:extLst>
              <c:f>('COMPARATIVOS (2)'!$B$16:$B$25,'COMPARATIVOS (2)'!$B$28)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'COMPARATIVOS (2)'!$C$16:$C$29</c15:sqref>
                  </c15:fullRef>
                </c:ext>
              </c:extLst>
              <c:f>('COMPARATIVOS (2)'!$C$16:$C$25,'COMPARATIVOS (2)'!$C$28)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6</c:v>
                </c:pt>
                <c:pt idx="4">
                  <c:v>2</c:v>
                </c:pt>
                <c:pt idx="5">
                  <c:v>9</c:v>
                </c:pt>
                <c:pt idx="6">
                  <c:v>3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D0-4E9A-98F0-A5E5A94D5051}"/>
            </c:ext>
          </c:extLst>
        </c:ser>
        <c:ser>
          <c:idx val="1"/>
          <c:order val="1"/>
          <c:tx>
            <c:strRef>
              <c:f>'COMPARATIVOS (2)'!$D$15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'COMPARATIVOS (2)'!$B$16:$B$29</c15:sqref>
                  </c15:fullRef>
                </c:ext>
              </c:extLst>
              <c:f>('COMPARATIVOS (2)'!$B$16:$B$25,'COMPARATIVOS (2)'!$B$28)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'COMPARATIVOS (2)'!$D$16:$D$29</c15:sqref>
                  </c15:fullRef>
                </c:ext>
              </c:extLst>
              <c:f>('COMPARATIVOS (2)'!$D$16:$D$25,'COMPARATIVOS (2)'!$D$28)</c:f>
              <c:numCache>
                <c:formatCode>General</c:formatCode>
                <c:ptCount val="11"/>
                <c:pt idx="0">
                  <c:v>4</c:v>
                </c:pt>
                <c:pt idx="1">
                  <c:v>8</c:v>
                </c:pt>
                <c:pt idx="2">
                  <c:v>5</c:v>
                </c:pt>
                <c:pt idx="3">
                  <c:v>9</c:v>
                </c:pt>
                <c:pt idx="4">
                  <c:v>1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AD0-4E9A-98F0-A5E5A94D5051}"/>
            </c:ext>
          </c:extLst>
        </c:ser>
        <c:ser>
          <c:idx val="2"/>
          <c:order val="2"/>
          <c:tx>
            <c:strRef>
              <c:f>'COMPARATIVOS (2)'!$E$15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'COMPARATIVOS (2)'!$B$16:$B$29</c15:sqref>
                  </c15:fullRef>
                </c:ext>
              </c:extLst>
              <c:f>('COMPARATIVOS (2)'!$B$16:$B$25,'COMPARATIVOS (2)'!$B$28)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'COMPARATIVOS (2)'!$E$16:$E$29</c15:sqref>
                  </c15:fullRef>
                </c:ext>
              </c:extLst>
              <c:f>('COMPARATIVOS (2)'!$E$16:$E$25,'COMPARATIVOS (2)'!$E$28)</c:f>
              <c:numCache>
                <c:formatCode>General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7</c:v>
                </c:pt>
                <c:pt idx="9">
                  <c:v>8</c:v>
                </c:pt>
                <c:pt idx="10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AD0-4E9A-98F0-A5E5A94D5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0838688"/>
        <c:axId val="480838296"/>
      </c:barChart>
      <c:catAx>
        <c:axId val="48083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838296"/>
        <c:crosses val="autoZero"/>
        <c:auto val="1"/>
        <c:lblAlgn val="ctr"/>
        <c:lblOffset val="100"/>
        <c:noMultiLvlLbl val="0"/>
      </c:catAx>
      <c:valAx>
        <c:axId val="480838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083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002060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'COMPARATIVOS (2)'!$F$130</c:f>
              <c:strCache>
                <c:ptCount val="1"/>
                <c:pt idx="0">
                  <c:v>Peatón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5675728828817369E-2"/>
                  <c:y val="-2.2857132572718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E7-407A-A708-617E9A1EA20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'COMPARATIVOS (2)'!$F$131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E7-407A-A708-617E9A1EA20F}"/>
            </c:ext>
          </c:extLst>
        </c:ser>
        <c:ser>
          <c:idx val="1"/>
          <c:order val="1"/>
          <c:tx>
            <c:strRef>
              <c:f>'COMPARATIVOS (2)'!$G$130</c:f>
              <c:strCache>
                <c:ptCount val="1"/>
                <c:pt idx="0">
                  <c:v>Conductor Vehículo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0450485885878227E-2"/>
                  <c:y val="-1.71428494295390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E7-407A-A708-617E9A1EA20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'COMPARATIVOS (2)'!$G$131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E7-407A-A708-617E9A1EA20F}"/>
            </c:ext>
          </c:extLst>
        </c:ser>
        <c:ser>
          <c:idx val="2"/>
          <c:order val="2"/>
          <c:tx>
            <c:strRef>
              <c:f>'COMPARATIVOS (2)'!$H$130</c:f>
              <c:strCache>
                <c:ptCount val="1"/>
                <c:pt idx="0">
                  <c:v>Conductor Motocicleta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5675728828817348E-2"/>
                  <c:y val="-2.2857132572718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E7-407A-A708-617E9A1EA20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'COMPARATIVOS (2)'!$H$131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1E7-407A-A708-617E9A1EA20F}"/>
            </c:ext>
          </c:extLst>
        </c:ser>
        <c:ser>
          <c:idx val="3"/>
          <c:order val="3"/>
          <c:tx>
            <c:strRef>
              <c:f>'COMPARATIVOS (2)'!$I$130</c:f>
              <c:strCache>
                <c:ptCount val="1"/>
                <c:pt idx="0">
                  <c:v>Acompañante Motocicleta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0450485885878227E-2"/>
                  <c:y val="-5.1428548288617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E7-407A-A708-617E9A1EA20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'COMPARATIVOS (2)'!$I$131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1E7-407A-A708-617E9A1EA20F}"/>
            </c:ext>
          </c:extLst>
        </c:ser>
        <c:ser>
          <c:idx val="4"/>
          <c:order val="4"/>
          <c:tx>
            <c:strRef>
              <c:f>'COMPARATIVOS (2)'!$J$130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6126214714695471E-2"/>
                  <c:y val="-4.571426514543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E7-407A-A708-617E9A1EA20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'COMPARATIVOS (2)'!$J$131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E7-407A-A708-617E9A1EA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0855232"/>
        <c:axId val="590854056"/>
        <c:axId val="0"/>
      </c:bar3DChart>
      <c:catAx>
        <c:axId val="59085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0854056"/>
        <c:crosses val="autoZero"/>
        <c:auto val="1"/>
        <c:lblAlgn val="ctr"/>
        <c:lblOffset val="100"/>
        <c:noMultiLvlLbl val="0"/>
      </c:catAx>
      <c:valAx>
        <c:axId val="590854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085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Hoja10!$H$3</c:f>
              <c:strCache>
                <c:ptCount val="1"/>
                <c:pt idx="0">
                  <c:v>COMUNA_1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Hoja10!$I$2:$L$2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Hoja10!$I$3:$L$3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1E-4FCC-882C-5D4736FA491C}"/>
            </c:ext>
          </c:extLst>
        </c:ser>
        <c:ser>
          <c:idx val="1"/>
          <c:order val="1"/>
          <c:tx>
            <c:strRef>
              <c:f>Hoja10!$H$4</c:f>
              <c:strCache>
                <c:ptCount val="1"/>
                <c:pt idx="0">
                  <c:v>COMUNA_2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Hoja10!$I$2:$L$2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Hoja10!$I$4:$L$4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1E-4FCC-882C-5D4736FA491C}"/>
            </c:ext>
          </c:extLst>
        </c:ser>
        <c:ser>
          <c:idx val="2"/>
          <c:order val="2"/>
          <c:tx>
            <c:strRef>
              <c:f>Hoja10!$H$5</c:f>
              <c:strCache>
                <c:ptCount val="1"/>
                <c:pt idx="0">
                  <c:v>COMUNA_3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numRef>
              <c:f>Hoja10!$I$2:$L$2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Hoja10!$I$5:$L$5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1E-4FCC-882C-5D4736FA491C}"/>
            </c:ext>
          </c:extLst>
        </c:ser>
        <c:ser>
          <c:idx val="3"/>
          <c:order val="3"/>
          <c:tx>
            <c:strRef>
              <c:f>Hoja10!$H$6</c:f>
              <c:strCache>
                <c:ptCount val="1"/>
                <c:pt idx="0">
                  <c:v>COMUNA_4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numRef>
              <c:f>Hoja10!$I$2:$L$2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Hoja10!$I$6:$L$6</c:f>
              <c:numCache>
                <c:formatCode>General</c:formatCode>
                <c:ptCount val="4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71E-4FCC-882C-5D4736FA491C}"/>
            </c:ext>
          </c:extLst>
        </c:ser>
        <c:ser>
          <c:idx val="4"/>
          <c:order val="4"/>
          <c:tx>
            <c:strRef>
              <c:f>Hoja10!$H$7</c:f>
              <c:strCache>
                <c:ptCount val="1"/>
                <c:pt idx="0">
                  <c:v>COMUNA_5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Hoja10!$I$2:$L$2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Hoja10!$I$7:$L$7</c:f>
              <c:numCache>
                <c:formatCode>General</c:formatCode>
                <c:ptCount val="4"/>
                <c:pt idx="0">
                  <c:v>2</c:v>
                </c:pt>
                <c:pt idx="1">
                  <c:v>9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71E-4FCC-882C-5D4736FA491C}"/>
            </c:ext>
          </c:extLst>
        </c:ser>
        <c:ser>
          <c:idx val="5"/>
          <c:order val="5"/>
          <c:tx>
            <c:strRef>
              <c:f>Hoja10!$H$8</c:f>
              <c:strCache>
                <c:ptCount val="1"/>
                <c:pt idx="0">
                  <c:v>COMUNA_6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Hoja10!$I$2:$L$2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Hoja10!$I$8:$L$8</c:f>
              <c:numCache>
                <c:formatCode>General</c:formatCode>
                <c:ptCount val="4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71E-4FCC-882C-5D4736FA491C}"/>
            </c:ext>
          </c:extLst>
        </c:ser>
        <c:ser>
          <c:idx val="6"/>
          <c:order val="6"/>
          <c:tx>
            <c:strRef>
              <c:f>Hoja10!$H$9</c:f>
              <c:strCache>
                <c:ptCount val="1"/>
                <c:pt idx="0">
                  <c:v>COMUNA_7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Hoja10!$I$2:$L$2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Hoja10!$I$9:$L$9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71E-4FCC-882C-5D4736FA491C}"/>
            </c:ext>
          </c:extLst>
        </c:ser>
        <c:ser>
          <c:idx val="7"/>
          <c:order val="7"/>
          <c:tx>
            <c:strRef>
              <c:f>Hoja10!$H$10</c:f>
              <c:strCache>
                <c:ptCount val="1"/>
                <c:pt idx="0">
                  <c:v>COMUNA_8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Hoja10!$I$2:$L$2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Hoja10!$I$10:$L$10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71E-4FCC-882C-5D4736FA491C}"/>
            </c:ext>
          </c:extLst>
        </c:ser>
        <c:ser>
          <c:idx val="8"/>
          <c:order val="8"/>
          <c:tx>
            <c:strRef>
              <c:f>Hoja10!$H$11</c:f>
              <c:strCache>
                <c:ptCount val="1"/>
                <c:pt idx="0">
                  <c:v>COMUNA_9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Hoja10!$I$2:$L$2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Hoja10!$I$11:$L$11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71E-4FCC-882C-5D4736FA491C}"/>
            </c:ext>
          </c:extLst>
        </c:ser>
        <c:ser>
          <c:idx val="9"/>
          <c:order val="9"/>
          <c:tx>
            <c:strRef>
              <c:f>Hoja10!$H$12</c:f>
              <c:strCache>
                <c:ptCount val="1"/>
                <c:pt idx="0">
                  <c:v>COMUNA_10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Hoja10!$I$2:$L$2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Hoja10!$I$12:$L$12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71E-4FCC-882C-5D4736FA491C}"/>
            </c:ext>
          </c:extLst>
        </c:ser>
        <c:ser>
          <c:idx val="10"/>
          <c:order val="10"/>
          <c:tx>
            <c:strRef>
              <c:f>Hoja10!$H$13</c:f>
              <c:strCache>
                <c:ptCount val="1"/>
                <c:pt idx="0">
                  <c:v>COMUNA_11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Hoja10!$I$2:$L$2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Hoja10!$I$13:$L$13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071E-4FCC-882C-5D4736FA491C}"/>
            </c:ext>
          </c:extLst>
        </c:ser>
        <c:ser>
          <c:idx val="11"/>
          <c:order val="11"/>
          <c:tx>
            <c:strRef>
              <c:f>Hoja10!$H$14</c:f>
              <c:strCache>
                <c:ptCount val="1"/>
                <c:pt idx="0">
                  <c:v>COMUNA_12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Hoja10!$I$2:$L$2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Hoja10!$I$14:$L$14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071E-4FCC-882C-5D4736FA4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0854448"/>
        <c:axId val="590856408"/>
        <c:axId val="0"/>
      </c:bar3DChart>
      <c:catAx>
        <c:axId val="59085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0856408"/>
        <c:crosses val="autoZero"/>
        <c:auto val="1"/>
        <c:lblAlgn val="ctr"/>
        <c:lblOffset val="100"/>
        <c:noMultiLvlLbl val="0"/>
      </c:catAx>
      <c:valAx>
        <c:axId val="590856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085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Hoja10!$H$16</c:f>
              <c:strCache>
                <c:ptCount val="1"/>
                <c:pt idx="0">
                  <c:v>CATAMBUCO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Hoja10!$I$15:$L$15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Hoja10!$I$16:$L$16</c:f>
              <c:numCache>
                <c:formatCode>General</c:formatCode>
                <c:ptCount val="4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5C-4848-ACD8-C418378AD92B}"/>
            </c:ext>
          </c:extLst>
        </c:ser>
        <c:ser>
          <c:idx val="1"/>
          <c:order val="1"/>
          <c:tx>
            <c:strRef>
              <c:f>Hoja10!$H$17</c:f>
              <c:strCache>
                <c:ptCount val="1"/>
                <c:pt idx="0">
                  <c:v>SAN FERNANDO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9.1575091575091614E-3"/>
                  <c:y val="-4.05268361050072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E8C-4A88-8610-AB1E192495C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1575091575091614E-3"/>
                  <c:y val="-4.05268361050072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E8C-4A88-8610-AB1E192495C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989010989010992E-2"/>
                  <c:y val="-8.1053672210014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E8C-4A88-8610-AB1E192495C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Hoja10!$I$15:$L$15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Hoja10!$I$17:$L$17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25C-4848-ACD8-C418378AD92B}"/>
            </c:ext>
          </c:extLst>
        </c:ser>
        <c:ser>
          <c:idx val="2"/>
          <c:order val="2"/>
          <c:tx>
            <c:strRef>
              <c:f>Hoja10!$H$18</c:f>
              <c:strCache>
                <c:ptCount val="1"/>
                <c:pt idx="0">
                  <c:v>BUESAQUILLO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numRef>
              <c:f>Hoja10!$I$15:$L$15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Hoja10!$I$18:$L$18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25C-4848-ACD8-C418378AD92B}"/>
            </c:ext>
          </c:extLst>
        </c:ser>
        <c:ser>
          <c:idx val="3"/>
          <c:order val="3"/>
          <c:tx>
            <c:strRef>
              <c:f>Hoja10!$H$19</c:f>
              <c:strCache>
                <c:ptCount val="1"/>
                <c:pt idx="0">
                  <c:v>MORASURCO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Hoja10!$I$15:$L$15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Hoja10!$I$19:$L$19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25C-4848-ACD8-C418378AD92B}"/>
            </c:ext>
          </c:extLst>
        </c:ser>
        <c:ser>
          <c:idx val="4"/>
          <c:order val="4"/>
          <c:tx>
            <c:strRef>
              <c:f>Hoja10!$H$20</c:f>
              <c:strCache>
                <c:ptCount val="1"/>
                <c:pt idx="0">
                  <c:v>MAPACHICO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numRef>
              <c:f>Hoja10!$I$15:$L$15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Hoja10!$I$20:$L$20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25C-4848-ACD8-C418378AD92B}"/>
            </c:ext>
          </c:extLst>
        </c:ser>
        <c:ser>
          <c:idx val="5"/>
          <c:order val="5"/>
          <c:tx>
            <c:strRef>
              <c:f>Hoja10!$H$21</c:f>
              <c:strCache>
                <c:ptCount val="1"/>
                <c:pt idx="0">
                  <c:v>CABRERA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numRef>
              <c:f>Hoja10!$I$15:$L$15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Hoja10!$I$21:$L$21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25C-4848-ACD8-C418378AD92B}"/>
            </c:ext>
          </c:extLst>
        </c:ser>
        <c:ser>
          <c:idx val="6"/>
          <c:order val="6"/>
          <c:tx>
            <c:strRef>
              <c:f>Hoja10!$H$22</c:f>
              <c:strCache>
                <c:ptCount val="1"/>
                <c:pt idx="0">
                  <c:v>GENOY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Hoja10!$I$15:$L$15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Hoja10!$I$22:$L$22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25C-4848-ACD8-C418378AD92B}"/>
            </c:ext>
          </c:extLst>
        </c:ser>
        <c:ser>
          <c:idx val="7"/>
          <c:order val="7"/>
          <c:tx>
            <c:strRef>
              <c:f>Hoja10!$H$23</c:f>
              <c:strCache>
                <c:ptCount val="1"/>
                <c:pt idx="0">
                  <c:v>JONGOVITO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Hoja10!$I$15:$L$15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Hoja10!$I$23:$L$23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25C-4848-ACD8-C418378AD92B}"/>
            </c:ext>
          </c:extLst>
        </c:ser>
        <c:ser>
          <c:idx val="8"/>
          <c:order val="8"/>
          <c:tx>
            <c:strRef>
              <c:f>Hoja10!$H$24</c:f>
              <c:strCache>
                <c:ptCount val="1"/>
                <c:pt idx="0">
                  <c:v>SANTA BARBARA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Hoja10!$I$15:$L$15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Hoja10!$I$24:$L$24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25C-4848-ACD8-C418378AD92B}"/>
            </c:ext>
          </c:extLst>
        </c:ser>
        <c:ser>
          <c:idx val="9"/>
          <c:order val="9"/>
          <c:tx>
            <c:strRef>
              <c:f>Hoja10!$H$25</c:f>
              <c:strCache>
                <c:ptCount val="1"/>
                <c:pt idx="0">
                  <c:v>ENCANO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Hoja10!$I$15:$L$15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Hoja10!$I$25:$L$25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25C-4848-ACD8-C418378AD92B}"/>
            </c:ext>
          </c:extLst>
        </c:ser>
        <c:ser>
          <c:idx val="10"/>
          <c:order val="10"/>
          <c:tx>
            <c:strRef>
              <c:f>Hoja10!$H$26</c:f>
              <c:strCache>
                <c:ptCount val="1"/>
                <c:pt idx="0">
                  <c:v>MOCONDINO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Hoja10!$I$15:$L$15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Hoja10!$I$26:$L$26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5C-4848-ACD8-C418378AD92B}"/>
            </c:ext>
          </c:extLst>
        </c:ser>
        <c:ser>
          <c:idx val="11"/>
          <c:order val="11"/>
          <c:tx>
            <c:strRef>
              <c:f>Hoja10!$H$27</c:f>
              <c:strCache>
                <c:ptCount val="1"/>
                <c:pt idx="0">
                  <c:v>SIN DETERMINAR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Hoja10!$I$15:$L$15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Hoja10!$I$27:$L$27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125C-4848-ACD8-C418378AD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0853272"/>
        <c:axId val="590854840"/>
        <c:axId val="0"/>
      </c:bar3DChart>
      <c:catAx>
        <c:axId val="590853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0854840"/>
        <c:crosses val="autoZero"/>
        <c:auto val="1"/>
        <c:lblAlgn val="ctr"/>
        <c:lblOffset val="100"/>
        <c:noMultiLvlLbl val="0"/>
      </c:catAx>
      <c:valAx>
        <c:axId val="59085484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0853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image" Target="../media/image4.png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image" Target="../media/image3.png"/><Relationship Id="rId17" Type="http://schemas.openxmlformats.org/officeDocument/2006/relationships/chart" Target="../charts/chart26.xml"/><Relationship Id="rId2" Type="http://schemas.openxmlformats.org/officeDocument/2006/relationships/chart" Target="../charts/chart14.xml"/><Relationship Id="rId16" Type="http://schemas.openxmlformats.org/officeDocument/2006/relationships/chart" Target="../charts/chart25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5" Type="http://schemas.openxmlformats.org/officeDocument/2006/relationships/chart" Target="../charts/chart24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Relationship Id="rId1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555623</xdr:colOff>
      <xdr:row>0</xdr:row>
      <xdr:rowOff>180975</xdr:rowOff>
    </xdr:from>
    <xdr:to>
      <xdr:col>13</xdr:col>
      <xdr:colOff>495300</xdr:colOff>
      <xdr:row>12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30</xdr:row>
      <xdr:rowOff>161925</xdr:rowOff>
    </xdr:from>
    <xdr:to>
      <xdr:col>19</xdr:col>
      <xdr:colOff>361950</xdr:colOff>
      <xdr:row>42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30</xdr:row>
      <xdr:rowOff>180975</xdr:rowOff>
    </xdr:from>
    <xdr:to>
      <xdr:col>11</xdr:col>
      <xdr:colOff>209550</xdr:colOff>
      <xdr:row>41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117474</xdr:colOff>
      <xdr:row>43</xdr:row>
      <xdr:rowOff>66675</xdr:rowOff>
    </xdr:from>
    <xdr:to>
      <xdr:col>15</xdr:col>
      <xdr:colOff>368300</xdr:colOff>
      <xdr:row>58</xdr:row>
      <xdr:rowOff>47625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161925</xdr:colOff>
      <xdr:row>59</xdr:row>
      <xdr:rowOff>44449</xdr:rowOff>
    </xdr:from>
    <xdr:to>
      <xdr:col>16</xdr:col>
      <xdr:colOff>244475</xdr:colOff>
      <xdr:row>74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583930</xdr:colOff>
      <xdr:row>13</xdr:row>
      <xdr:rowOff>180058</xdr:rowOff>
    </xdr:from>
    <xdr:to>
      <xdr:col>17</xdr:col>
      <xdr:colOff>200509</xdr:colOff>
      <xdr:row>29</xdr:row>
      <xdr:rowOff>105577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18209</xdr:colOff>
      <xdr:row>131</xdr:row>
      <xdr:rowOff>84045</xdr:rowOff>
    </xdr:from>
    <xdr:to>
      <xdr:col>10</xdr:col>
      <xdr:colOff>79375</xdr:colOff>
      <xdr:row>143</xdr:row>
      <xdr:rowOff>84045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314325</xdr:colOff>
      <xdr:row>1</xdr:row>
      <xdr:rowOff>19050</xdr:rowOff>
    </xdr:from>
    <xdr:to>
      <xdr:col>21</xdr:col>
      <xdr:colOff>371475</xdr:colOff>
      <xdr:row>19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19050</xdr:colOff>
      <xdr:row>20</xdr:row>
      <xdr:rowOff>161924</xdr:rowOff>
    </xdr:from>
    <xdr:to>
      <xdr:col>22</xdr:col>
      <xdr:colOff>95250</xdr:colOff>
      <xdr:row>37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19050</xdr:colOff>
      <xdr:row>67</xdr:row>
      <xdr:rowOff>190499</xdr:rowOff>
    </xdr:from>
    <xdr:to>
      <xdr:col>17</xdr:col>
      <xdr:colOff>152400</xdr:colOff>
      <xdr:row>86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171450</xdr:colOff>
      <xdr:row>61</xdr:row>
      <xdr:rowOff>114299</xdr:rowOff>
    </xdr:from>
    <xdr:to>
      <xdr:col>18</xdr:col>
      <xdr:colOff>171450</xdr:colOff>
      <xdr:row>84</xdr:row>
      <xdr:rowOff>123824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33336</xdr:colOff>
      <xdr:row>28</xdr:row>
      <xdr:rowOff>109536</xdr:rowOff>
    </xdr:from>
    <xdr:to>
      <xdr:col>66</xdr:col>
      <xdr:colOff>76200</xdr:colOff>
      <xdr:row>42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142875</xdr:rowOff>
    </xdr:from>
    <xdr:to>
      <xdr:col>2</xdr:col>
      <xdr:colOff>533400</xdr:colOff>
      <xdr:row>5</xdr:row>
      <xdr:rowOff>229016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67F166F-574B-47E6-9F22-15A9F325C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142875"/>
          <a:ext cx="1304925" cy="1133891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19</xdr:row>
      <xdr:rowOff>66675</xdr:rowOff>
    </xdr:from>
    <xdr:to>
      <xdr:col>12</xdr:col>
      <xdr:colOff>504056</xdr:colOff>
      <xdr:row>26</xdr:row>
      <xdr:rowOff>37920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9407436-8699-4B35-9FB6-B1A5309E0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9625" y="5334000"/>
          <a:ext cx="6152381" cy="14380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171121</xdr:colOff>
      <xdr:row>1</xdr:row>
      <xdr:rowOff>16271</xdr:rowOff>
    </xdr:from>
    <xdr:to>
      <xdr:col>21</xdr:col>
      <xdr:colOff>296211</xdr:colOff>
      <xdr:row>12</xdr:row>
      <xdr:rowOff>60930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38475</xdr:colOff>
      <xdr:row>31</xdr:row>
      <xdr:rowOff>56932</xdr:rowOff>
    </xdr:from>
    <xdr:to>
      <xdr:col>18</xdr:col>
      <xdr:colOff>714420</xdr:colOff>
      <xdr:row>42</xdr:row>
      <xdr:rowOff>19367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607453</xdr:colOff>
      <xdr:row>44</xdr:row>
      <xdr:rowOff>2338</xdr:rowOff>
    </xdr:from>
    <xdr:to>
      <xdr:col>23</xdr:col>
      <xdr:colOff>818060</xdr:colOff>
      <xdr:row>58</xdr:row>
      <xdr:rowOff>175585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432297</xdr:colOff>
      <xdr:row>60</xdr:row>
      <xdr:rowOff>10400</xdr:rowOff>
    </xdr:from>
    <xdr:to>
      <xdr:col>23</xdr:col>
      <xdr:colOff>937124</xdr:colOff>
      <xdr:row>73</xdr:row>
      <xdr:rowOff>150330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66801</xdr:colOff>
      <xdr:row>14</xdr:row>
      <xdr:rowOff>20207</xdr:rowOff>
    </xdr:from>
    <xdr:to>
      <xdr:col>22</xdr:col>
      <xdr:colOff>586200</xdr:colOff>
      <xdr:row>29</xdr:row>
      <xdr:rowOff>142990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389658</xdr:colOff>
      <xdr:row>136</xdr:row>
      <xdr:rowOff>184905</xdr:rowOff>
    </xdr:from>
    <xdr:to>
      <xdr:col>25</xdr:col>
      <xdr:colOff>919811</xdr:colOff>
      <xdr:row>150</xdr:row>
      <xdr:rowOff>164523</xdr:rowOff>
    </xdr:to>
    <xdr:graphicFrame macro="">
      <xdr:nvGraphicFramePr>
        <xdr:cNvPr id="7" name="13 Gráfico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531705</xdr:colOff>
      <xdr:row>75</xdr:row>
      <xdr:rowOff>1030</xdr:rowOff>
    </xdr:from>
    <xdr:to>
      <xdr:col>23</xdr:col>
      <xdr:colOff>1847416</xdr:colOff>
      <xdr:row>98</xdr:row>
      <xdr:rowOff>104411</xdr:rowOff>
    </xdr:to>
    <xdr:graphicFrame macro="">
      <xdr:nvGraphicFramePr>
        <xdr:cNvPr id="8" name="3 Gráfico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35695</xdr:colOff>
      <xdr:row>75</xdr:row>
      <xdr:rowOff>5320</xdr:rowOff>
    </xdr:from>
    <xdr:to>
      <xdr:col>18</xdr:col>
      <xdr:colOff>244494</xdr:colOff>
      <xdr:row>99</xdr:row>
      <xdr:rowOff>35316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656608</xdr:colOff>
      <xdr:row>102</xdr:row>
      <xdr:rowOff>71085</xdr:rowOff>
    </xdr:from>
    <xdr:to>
      <xdr:col>28</xdr:col>
      <xdr:colOff>707090</xdr:colOff>
      <xdr:row>133</xdr:row>
      <xdr:rowOff>38936</xdr:rowOff>
    </xdr:to>
    <xdr:graphicFrame macro="">
      <xdr:nvGraphicFramePr>
        <xdr:cNvPr id="10" name="8 Gráfico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154281</xdr:colOff>
      <xdr:row>102</xdr:row>
      <xdr:rowOff>60567</xdr:rowOff>
    </xdr:from>
    <xdr:to>
      <xdr:col>46</xdr:col>
      <xdr:colOff>221779</xdr:colOff>
      <xdr:row>133</xdr:row>
      <xdr:rowOff>43031</xdr:rowOff>
    </xdr:to>
    <xdr:graphicFrame macro="">
      <xdr:nvGraphicFramePr>
        <xdr:cNvPr id="11" name="9 Gráfico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23</xdr:col>
      <xdr:colOff>1192069</xdr:colOff>
      <xdr:row>55</xdr:row>
      <xdr:rowOff>78654</xdr:rowOff>
    </xdr:from>
    <xdr:to>
      <xdr:col>30</xdr:col>
      <xdr:colOff>215757</xdr:colOff>
      <xdr:row>70</xdr:row>
      <xdr:rowOff>176068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47</xdr:col>
      <xdr:colOff>17318</xdr:colOff>
      <xdr:row>102</xdr:row>
      <xdr:rowOff>95250</xdr:rowOff>
    </xdr:from>
    <xdr:ext cx="8179029" cy="3655211"/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360273" y="19794682"/>
          <a:ext cx="8179029" cy="3655211"/>
        </a:xfrm>
        <a:prstGeom prst="rect">
          <a:avLst/>
        </a:prstGeom>
      </xdr:spPr>
    </xdr:pic>
    <xdr:clientData/>
  </xdr:oneCellAnchor>
  <xdr:oneCellAnchor>
    <xdr:from>
      <xdr:col>47</xdr:col>
      <xdr:colOff>8659</xdr:colOff>
      <xdr:row>123</xdr:row>
      <xdr:rowOff>25978</xdr:rowOff>
    </xdr:from>
    <xdr:ext cx="8829636" cy="4225632"/>
    <xdr:pic>
      <xdr:nvPicPr>
        <xdr:cNvPr id="14" name="Imagen 13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351614" y="23725910"/>
          <a:ext cx="8829636" cy="4225632"/>
        </a:xfrm>
        <a:prstGeom prst="rect">
          <a:avLst/>
        </a:prstGeom>
      </xdr:spPr>
    </xdr:pic>
    <xdr:clientData/>
  </xdr:oneCellAnchor>
  <xdr:oneCellAnchor>
    <xdr:from>
      <xdr:col>61</xdr:col>
      <xdr:colOff>0</xdr:colOff>
      <xdr:row>136</xdr:row>
      <xdr:rowOff>0</xdr:rowOff>
    </xdr:from>
    <xdr:ext cx="8967346" cy="3931278"/>
    <xdr:pic>
      <xdr:nvPicPr>
        <xdr:cNvPr id="16" name="Imagen 15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5720000" y="24574500"/>
          <a:ext cx="8967346" cy="3931278"/>
        </a:xfrm>
        <a:prstGeom prst="rect">
          <a:avLst/>
        </a:prstGeom>
      </xdr:spPr>
    </xdr:pic>
    <xdr:clientData/>
  </xdr:oneCellAnchor>
  <xdr:twoCellAnchor>
    <xdr:from>
      <xdr:col>77</xdr:col>
      <xdr:colOff>84174</xdr:colOff>
      <xdr:row>100</xdr:row>
      <xdr:rowOff>156830</xdr:rowOff>
    </xdr:from>
    <xdr:to>
      <xdr:col>83</xdr:col>
      <xdr:colOff>70884</xdr:colOff>
      <xdr:row>115</xdr:row>
      <xdr:rowOff>9304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23</xdr:col>
      <xdr:colOff>732711</xdr:colOff>
      <xdr:row>0</xdr:row>
      <xdr:rowOff>29007</xdr:rowOff>
    </xdr:from>
    <xdr:to>
      <xdr:col>29</xdr:col>
      <xdr:colOff>471921</xdr:colOff>
      <xdr:row>17</xdr:row>
      <xdr:rowOff>20883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22</xdr:col>
      <xdr:colOff>40239</xdr:colOff>
      <xdr:row>28</xdr:row>
      <xdr:rowOff>83509</xdr:rowOff>
    </xdr:from>
    <xdr:to>
      <xdr:col>25</xdr:col>
      <xdr:colOff>478796</xdr:colOff>
      <xdr:row>42</xdr:row>
      <xdr:rowOff>89927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xmlns="" id="{00000000-0008-0000-07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007Bolaños" refreshedDate="43968.46712465278" createdVersion="4" refreshedVersion="5" minRefreshableVersion="3" recordCount="234">
  <cacheSource type="worksheet">
    <worksheetSource name="Tabla21012"/>
  </cacheSource>
  <cacheFields count="45">
    <cacheField name="CASO #" numFmtId="0">
      <sharedItems containsSemiMixedTypes="0" containsString="0" containsNumber="1" containsInteger="1" minValue="1" maxValue="234"/>
    </cacheField>
    <cacheField name="AÑO" numFmtId="0">
      <sharedItems containsMixedTypes="1" containsNumber="1" containsInteger="1" minValue="2017" maxValue="2020" count="6">
        <s v="2016"/>
        <n v="2017"/>
        <s v="2018"/>
        <s v="2018-INESTIGAR"/>
        <n v="2019"/>
        <n v="2020"/>
      </sharedItems>
    </cacheField>
    <cacheField name="RESPONSABLE" numFmtId="0">
      <sharedItems/>
    </cacheField>
    <cacheField name="FECHA HECHO" numFmtId="14">
      <sharedItems containsDate="1" containsMixedTypes="1" minDate="2016-01-09T00:00:00" maxDate="2108-11-15T00:00:00"/>
    </cacheField>
    <cacheField name="TEMPORADA" numFmtId="0">
      <sharedItems containsBlank="1"/>
    </cacheField>
    <cacheField name="HORA HECHO" numFmtId="0">
      <sharedItems containsNonDate="0" containsDate="1" containsString="0" containsBlank="1" minDate="1899-12-30T00:05:00" maxDate="1899-12-30T23:55:00"/>
    </cacheField>
    <cacheField name="FECHA QUE FALLECE" numFmtId="14">
      <sharedItems containsNonDate="0" containsDate="1" containsString="0" containsBlank="1" minDate="2017-01-08T00:00:00" maxDate="2020-05-18T00:00:00"/>
    </cacheField>
    <cacheField name="HORA QUE FALLECE" numFmtId="0">
      <sharedItems containsDate="1" containsBlank="1" containsMixedTypes="1" minDate="1899-12-30T00:00:00" maxDate="1899-12-30T23:37:00"/>
    </cacheField>
    <cacheField name="CANTIDAD" numFmtId="0">
      <sharedItems containsMixedTypes="1" containsNumber="1" containsInteger="1" minValue="1" maxValue="1"/>
    </cacheField>
    <cacheField name="DIA SEMANA DEL HECHO" numFmtId="0">
      <sharedItems/>
    </cacheField>
    <cacheField name="MES DEL HECHO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GENERO" numFmtId="0">
      <sharedItems/>
    </cacheField>
    <cacheField name="NOMBRES Y APELLIDOS" numFmtId="0">
      <sharedItems/>
    </cacheField>
    <cacheField name="TIPO DE  DOCUMENTO" numFmtId="0">
      <sharedItems containsBlank="1"/>
    </cacheField>
    <cacheField name="NUMERO DE IDENTIFICACIÓN" numFmtId="0">
      <sharedItems containsBlank="1" containsMixedTypes="1" containsNumber="1" minValue="171.86500000000001" maxValue="99112394304"/>
    </cacheField>
    <cacheField name="EDAD" numFmtId="0">
      <sharedItems containsBlank="1" containsMixedTypes="1" containsNumber="1" containsInteger="1" minValue="5" maxValue="91"/>
    </cacheField>
    <cacheField name="SPOA" numFmtId="0">
      <sharedItems containsBlank="1" containsMixedTypes="1" containsNumber="1" containsInteger="1" minValue="202080063" maxValue="5.2001600048720203E+20"/>
    </cacheField>
    <cacheField name=" CLASE ACCIDENTE" numFmtId="49">
      <sharedItems containsBlank="1"/>
    </cacheField>
    <cacheField name="TIPO DE VEHICULO CULPABLE" numFmtId="0">
      <sharedItems containsBlank="1"/>
    </cacheField>
    <cacheField name="SERVICIO CULPABLE" numFmtId="0">
      <sharedItems containsBlank="1"/>
    </cacheField>
    <cacheField name="PLACA CULPABLE" numFmtId="0">
      <sharedItems containsBlank="1"/>
    </cacheField>
    <cacheField name="TIPO DE VICTIMA" numFmtId="0">
      <sharedItems containsBlank="1"/>
    </cacheField>
    <cacheField name="TIPO DE VEHICULO IMPLICADO" numFmtId="0">
      <sharedItems containsBlank="1"/>
    </cacheField>
    <cacheField name="SERVICIO IMPLICADO" numFmtId="0">
      <sharedItems containsBlank="1"/>
    </cacheField>
    <cacheField name="PLACA IMPLICADO" numFmtId="0">
      <sharedItems containsBlank="1"/>
    </cacheField>
    <cacheField name="EXPERTICIO IMPLICADO" numFmtId="0">
      <sharedItems containsBlank="1"/>
    </cacheField>
    <cacheField name="TIPO DE VEHICULO IMPLICADO2" numFmtId="0">
      <sharedItems containsBlank="1"/>
    </cacheField>
    <cacheField name="SERVICIO IMPLICADO3" numFmtId="0">
      <sharedItems containsBlank="1"/>
    </cacheField>
    <cacheField name="PLACA IMPLICADO4" numFmtId="0">
      <sharedItems containsBlank="1"/>
    </cacheField>
    <cacheField name="ZONA" numFmtId="0">
      <sharedItems containsBlank="1"/>
    </cacheField>
    <cacheField name="TIPO RUTA" numFmtId="0">
      <sharedItems containsBlank="1"/>
    </cacheField>
    <cacheField name="SECTOR RUTA" numFmtId="0">
      <sharedItems containsBlank="1"/>
    </cacheField>
    <cacheField name="SIEVI KILOMETRO ACCIDENTE" numFmtId="0">
      <sharedItems containsBlank="1"/>
    </cacheField>
    <cacheField name="DIRECCION" numFmtId="0">
      <sharedItems containsBlank="1"/>
    </cacheField>
    <cacheField name="BARRIOS HECHO" numFmtId="0">
      <sharedItems containsBlank="1"/>
    </cacheField>
    <cacheField name="COMUNA" numFmtId="0">
      <sharedItems containsMixedTypes="1" containsNumber="1" containsInteger="1" minValue="1" maxValue="12"/>
    </cacheField>
    <cacheField name="No. Hipotesis" numFmtId="0">
      <sharedItems containsBlank="1" containsMixedTypes="1" containsNumber="1" containsInteger="1" minValue="112" maxValue="409"/>
    </cacheField>
    <cacheField name="HIPOTESIS HECHOS ACCI" numFmtId="0">
      <sharedItems containsBlank="1"/>
    </cacheField>
    <cacheField name="DESCRPCION DEL HECHO" numFmtId="0">
      <sharedItems containsBlank="1"/>
    </cacheField>
    <cacheField name="CASO" numFmtId="0">
      <sharedItems containsBlank="1"/>
    </cacheField>
    <cacheField name="LESION" numFmtId="0">
      <sharedItems containsBlank="1"/>
    </cacheField>
    <cacheField name="DETALLES LESION" numFmtId="0">
      <sharedItems containsBlank="1"/>
    </cacheField>
    <cacheField name="CHALECO AGENTE " numFmtId="0">
      <sharedItems containsBlank="1" containsMixedTypes="1" containsNumber="1" containsInteger="1" minValue="1" maxValue="923000"/>
    </cacheField>
    <cacheField name="No IPAT" numFmtId="0">
      <sharedItems containsBlank="1" containsMixedTypes="1" containsNumber="1" containsInteger="1" minValue="81478" maxValue="1174854"/>
    </cacheField>
    <cacheField name="ESTADO DE LLANTA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4">
  <r>
    <n v="1"/>
    <x v="0"/>
    <s v="STTM"/>
    <d v="2016-01-09T00:00:00"/>
    <s v="PLAN NAVIDAD Y CARNAVALES"/>
    <d v="1899-12-30T02:15:00"/>
    <m/>
    <m/>
    <n v="1"/>
    <s v="SABADO"/>
    <x v="0"/>
    <s v="M"/>
    <s v="JAIRO ANDRES MORA VILLOTA"/>
    <s v="CEDULA"/>
    <s v="1085283871"/>
    <s v="25"/>
    <s v="520016000487201680011"/>
    <s v="CHOQUE"/>
    <s v="AUTOMOVIL "/>
    <s v="PARTICULAR"/>
    <s v="QET234"/>
    <s v="ACOMPAÑANTE DE VEHICULO"/>
    <s v="CAMION "/>
    <s v="PUBLICO"/>
    <s v="VSC513"/>
    <s v="NR"/>
    <m/>
    <m/>
    <m/>
    <s v="URBANA"/>
    <s v="MUNICIPAL"/>
    <s v="-"/>
    <s v="-"/>
    <s v="PASTO PUESTO ELEVADO AGUSTIN AGUALONGO CLL 18 CON CRA 40"/>
    <s v="AV. PANAMERICANA"/>
    <s v="9"/>
    <m/>
    <s v="AUSENCIA TOTAL O PARCIAL DE SEÑALES"/>
    <m/>
    <s v="FALLECIO EN EL LUGAR DE LOS HECHOS"/>
    <s v="CABEZA"/>
    <s v="TRAUMA CRANEOENCEFÁLICO"/>
    <n v="57"/>
    <m/>
    <m/>
  </r>
  <r>
    <n v="2"/>
    <x v="0"/>
    <s v="STTM"/>
    <d v="2016-01-09T00:00:00"/>
    <s v="PLAN NAVIDAD Y CARNAVALES"/>
    <d v="1899-12-30T02:15:00"/>
    <m/>
    <m/>
    <n v="1"/>
    <s v="SABADO"/>
    <x v="0"/>
    <s v="M"/>
    <s v="JUAN GUILLERMO ROMO DELGADO"/>
    <s v="CEDULA"/>
    <s v="87069667"/>
    <s v="30"/>
    <s v="520016000487201680011"/>
    <s v="CHOQUE"/>
    <s v="AUTOMOVIL "/>
    <s v="PARTICULAR"/>
    <s v="QET234"/>
    <s v="CONDUCTOR DE VEHICULO"/>
    <s v="CAMION "/>
    <s v="PUBLICO"/>
    <s v="VSC513"/>
    <s v="NR"/>
    <m/>
    <m/>
    <m/>
    <s v="URBANA"/>
    <s v="MUNICIPAL"/>
    <s v="-"/>
    <s v="-"/>
    <s v="PERIMETRO URBANO PASTO PUESTO ELEVADO AGUSTIN AGUALONGO"/>
    <s v="AV. PANAMERICANA"/>
    <s v="9"/>
    <m/>
    <s v="AUSENCIA TOTAL O PARCIAL DE SEÑALES"/>
    <m/>
    <s v="FALLECIO EN EL LUGAR DE LOS HECHOS"/>
    <s v="CABEZA"/>
    <s v="TRAUMA CRANEOENCEFÁLICO"/>
    <n v="57"/>
    <m/>
    <m/>
  </r>
  <r>
    <n v="3"/>
    <x v="0"/>
    <s v="STTM"/>
    <d v="2016-01-09T00:00:00"/>
    <s v="PLAN NAVIDAD Y CARNAVALES"/>
    <d v="1899-12-30T02:15:00"/>
    <m/>
    <m/>
    <n v="1"/>
    <s v="SABADO"/>
    <x v="0"/>
    <s v="F"/>
    <s v="VIVIANA CAROLINA REVELO PRIETO"/>
    <s v="CEDULA"/>
    <s v="37085749"/>
    <s v="30"/>
    <s v="520016000487201680011"/>
    <s v="CHOQUE"/>
    <s v="AUTOMOVIL "/>
    <s v="PARTICULAR"/>
    <s v="QET234"/>
    <s v="ACOMPAÑANTE DE VEHICULO"/>
    <s v="CAMION"/>
    <s v="PUBLICO"/>
    <s v="VSC513"/>
    <s v="NR"/>
    <m/>
    <m/>
    <m/>
    <s v="URBANA"/>
    <s v="MUNICIPAL"/>
    <s v="-"/>
    <s v="-"/>
    <s v="PERIMETRO URBANO PASTO PUESTO ELEVADO AGUSTIN AGUALONGO"/>
    <s v="AV. PANAMERICANA"/>
    <s v="9"/>
    <m/>
    <s v="AUSENCIA TOTAL O PARCIAL DE SEÑALES"/>
    <m/>
    <s v="FALLECIO EN EL LUGAR DE LOS HECHOS"/>
    <s v="CABEZA"/>
    <s v="TRAUMA CRANEOENCEFÁLICO"/>
    <n v="57"/>
    <m/>
    <m/>
  </r>
  <r>
    <n v="4"/>
    <x v="0"/>
    <s v="DITRA"/>
    <d v="2016-01-24T00:00:00"/>
    <s v="PLAN NAVIDAD Y CARNAVALES"/>
    <d v="1899-12-30T02:45:00"/>
    <m/>
    <m/>
    <n v="1"/>
    <s v="DOMINGO"/>
    <x v="0"/>
    <s v="M"/>
    <s v="JAIME HUMBERTO JOJOA MARIN"/>
    <s v="CEDULA"/>
    <s v="98385497"/>
    <s v="44"/>
    <s v="520016000485201680029"/>
    <s v="ATROPELLO"/>
    <s v="N/A"/>
    <m/>
    <m/>
    <s v="PEATON ATROPELLADO POR MOTOCICLETA"/>
    <s v="MOTOCICLETA"/>
    <s v="PARTICULAR"/>
    <m/>
    <m/>
    <m/>
    <m/>
    <m/>
    <s v="RURAL"/>
    <s v="NACIONAL"/>
    <s v="VARIANTE DE DAZA"/>
    <s v="8+200"/>
    <s v="VIA VARIANTE ORIENTAL CATAMBUCO DAZA KM 8+200 SECTOR DOLORES"/>
    <s v="VEREDA DOLORES"/>
    <s v="SAN FERNANDO"/>
    <s v="115"/>
    <s v="EMBRIAGUEZ O SUSTANCIAS ALUCINOGENAS_x000a_"/>
    <m/>
    <s v="FALLECIO EN EL LUGAR DE LOS HECHOS"/>
    <s v="CABEZA"/>
    <s v="TRAUMA CRANEOENCEFÁLICO"/>
    <s v="POLCA"/>
    <m/>
    <m/>
  </r>
  <r>
    <n v="5"/>
    <x v="0"/>
    <s v="DITRA"/>
    <d v="2016-01-25T00:00:00"/>
    <s v="PLAN NAVIDAD Y CARNAVALES"/>
    <d v="1899-12-30T19:00:00"/>
    <m/>
    <m/>
    <n v="1"/>
    <s v="LUNES"/>
    <x v="0"/>
    <s v="F"/>
    <s v="NIVIA ARGENY PINZA INSANDARA"/>
    <s v="CEDULA"/>
    <s v="30731569"/>
    <s v="59"/>
    <s v="520016000485201680030"/>
    <s v="ATROPELLO"/>
    <s v="N/A"/>
    <m/>
    <m/>
    <s v="PEATON ATROPELLADO POR BUS"/>
    <s v="BUS"/>
    <s v="PUBLICO"/>
    <m/>
    <m/>
    <m/>
    <m/>
    <m/>
    <s v="RURAL"/>
    <s v="NACIONAL"/>
    <s v="RUMICHACA - PASTO"/>
    <s v="77+900"/>
    <s v="VIA RUMICHACA PASTO KM 77+900"/>
    <s v="CATAMBUCO CENTRO"/>
    <s v="CATAMBUCO"/>
    <m/>
    <s v="CRUZAR SIN OBSERVAR"/>
    <m/>
    <s v="FALLECIO EN EL LUGAR DE LOS HECHOS"/>
    <s v="CABEZA"/>
    <s v="TRAUMA CRANEOENCEFÁLICO"/>
    <s v="POLCA"/>
    <m/>
    <m/>
  </r>
  <r>
    <n v="6"/>
    <x v="0"/>
    <s v="DITRA"/>
    <d v="2016-02-03T00:00:00"/>
    <s v="PLAN NAVIDAD Y CARNAVALES"/>
    <d v="1899-12-30T11:20:00"/>
    <m/>
    <m/>
    <n v="1"/>
    <s v="MIERCOLES"/>
    <x v="1"/>
    <s v="M"/>
    <s v="JHON CARLOS GOMAJOA GUACAN"/>
    <s v="CEDULA"/>
    <s v="1083753332"/>
    <s v="24"/>
    <s v="520016000485201680040"/>
    <s v="CHOQUE"/>
    <s v="MOTOCICLETA"/>
    <m/>
    <m/>
    <s v="CONDUCTOR DE MOTOCICLETA"/>
    <s v="OBJETO FIJO"/>
    <m/>
    <m/>
    <m/>
    <m/>
    <m/>
    <m/>
    <s v="RURAL"/>
    <s v="NACIONAL"/>
    <s v="VARIANTE DE DAZA"/>
    <s v="0+900"/>
    <s v="VIA VARIANTE ORIENTAL CATAMBUCO DAZA KM 0+900"/>
    <s v="BOTANA"/>
    <s v="CATAMBUCO"/>
    <m/>
    <s v="IMPERICIA EN EL MANEJO"/>
    <m/>
    <s v="FALLECIO EN EL LUGAR DE LOS HECHOS"/>
    <s v="TORAX"/>
    <s v="TRAUMA CERRADO DE TORAX"/>
    <s v="POLCA"/>
    <m/>
    <m/>
  </r>
  <r>
    <n v="7"/>
    <x v="0"/>
    <s v="STTM"/>
    <d v="2016-02-08T00:00:00"/>
    <s v="PLAN NAVIDAD Y CARNAVALES"/>
    <d v="1899-12-30T05:56:00"/>
    <m/>
    <m/>
    <n v="1"/>
    <s v="LUNES"/>
    <x v="1"/>
    <s v="F"/>
    <s v="ROSAURA MELENDEZ DE BOTINA"/>
    <s v="CEDULA"/>
    <s v="27144037"/>
    <s v="83"/>
    <s v="520016000487201680082"/>
    <s v="ATROPELLO"/>
    <s v="N/A"/>
    <m/>
    <m/>
    <s v="PEATON ATROPELLADO POR MOTOCICLETA"/>
    <s v="MOTOCICLETA"/>
    <s v="PARTICULAR"/>
    <m/>
    <m/>
    <m/>
    <m/>
    <m/>
    <s v="URBANA"/>
    <s v="MUNICIPAL"/>
    <s v="-"/>
    <s v="-"/>
    <s v="Calle 2 Cra 26"/>
    <s v="AV. PANAMERICANA"/>
    <s v="6"/>
    <m/>
    <s v="CRUZAR SIN OBSERVAR- CONDUCTOR NO ESTA PENDIENTE DE LOS PEATONES"/>
    <m/>
    <s v="FALLECIO EN EL LUGAR DE LOS HECHOS"/>
    <s v="CABEZA"/>
    <s v="TRAUMA CRANEOENCEFÁLICO"/>
    <s v="POLCA"/>
    <m/>
    <m/>
  </r>
  <r>
    <n v="8"/>
    <x v="0"/>
    <s v="STTM"/>
    <d v="2016-02-09T00:00:00"/>
    <s v="PLAN NAVIDAD Y CARNAVALES"/>
    <d v="1899-12-30T11:29:00"/>
    <m/>
    <m/>
    <n v="1"/>
    <s v="MARTES"/>
    <x v="1"/>
    <s v="F"/>
    <s v="CARMEN AMELIA GALINDEZ DE GUSTIN"/>
    <s v="CEDULA"/>
    <s v="24912031"/>
    <s v="78"/>
    <s v="520016000487201680087"/>
    <s v="ATROPELLO"/>
    <s v="N/A"/>
    <m/>
    <s v="SJM68D"/>
    <s v="PEATON ATROPELLADO POR MOTOCICLETA"/>
    <s v="MOTOCICLETA"/>
    <s v="PARTICULAR"/>
    <s v="N/A"/>
    <s v="NR"/>
    <m/>
    <m/>
    <m/>
    <s v="URBANA"/>
    <s v="MUNICIPAL"/>
    <s v="-"/>
    <s v="-"/>
    <s v="CLL 16 Nº 36-15"/>
    <s v="AV. PANAMERICANA"/>
    <s v="9"/>
    <m/>
    <s v="CRUZAR SIN OBSERVAR- CONDUCTOR NO ESTA PENDIENTE DE LOS PEATONES"/>
    <m/>
    <s v="FALLECIO EN EL LUGAR DE LOS HECHOS"/>
    <s v="CABEZA"/>
    <s v="TRAUMA CRANEOENCEFÁLICO"/>
    <n v="53"/>
    <m/>
    <m/>
  </r>
  <r>
    <n v="9"/>
    <x v="0"/>
    <s v="DITRA"/>
    <d v="2016-02-14T00:00:00"/>
    <s v="PLAN NAVIDAD Y CARNAVALES"/>
    <d v="1899-12-30T22:00:00"/>
    <m/>
    <m/>
    <n v="1"/>
    <s v="DOMINGO"/>
    <x v="1"/>
    <s v="M"/>
    <s v="IVAN ALEXANDER RIOBAMBA RIOBAMBA"/>
    <s v="CEDULA"/>
    <s v="1085300378"/>
    <s v="23"/>
    <s v="520016000485201680050"/>
    <s v="CHOQUE"/>
    <s v="MOTOCICLETA"/>
    <m/>
    <m/>
    <s v="CONDUCTOR DE MOTOCICLETA"/>
    <m/>
    <m/>
    <m/>
    <m/>
    <m/>
    <m/>
    <m/>
    <s v="RURAL"/>
    <s v="NACIONAL"/>
    <s v="RUMICHACA - PASTO"/>
    <s v="79+200"/>
    <s v="VIA RUMICHACA PASTO KM 79 +200 SECTOR CORREGIMIENTO CATAMBUCO"/>
    <s v="BOTANA"/>
    <s v="CATAMBUCO"/>
    <m/>
    <s v="OTRA."/>
    <m/>
    <s v="FALLECIO EN EL LUGAR DE LOS HECHOS"/>
    <s v="CABEZA"/>
    <s v="TRAUMA CRANEOENCEFÁLICO"/>
    <s v="POLCA"/>
    <m/>
    <m/>
  </r>
  <r>
    <n v="10"/>
    <x v="0"/>
    <s v="STTM"/>
    <d v="2016-02-16T00:00:00"/>
    <s v="PLAN NAVIDAD Y CARNAVALES"/>
    <d v="1899-12-30T12:00:00"/>
    <m/>
    <m/>
    <n v="1"/>
    <s v="MARTES"/>
    <x v="1"/>
    <s v="F"/>
    <s v="MARIA LUZMILA CHAVEZ RAMIREZ"/>
    <s v="CEDULA"/>
    <s v="27548466"/>
    <s v="62"/>
    <s v="520016000487201680112"/>
    <s v="ATROPELLO"/>
    <s v="N/A"/>
    <m/>
    <s v="N/A"/>
    <s v="PEATON ATROPELLADO POR MOTOCICLETA"/>
    <s v="MOTOCICLETA"/>
    <s v="PARTICULAR"/>
    <s v="AUR359"/>
    <s v="NR"/>
    <m/>
    <m/>
    <m/>
    <s v="URBANA"/>
    <s v="MUNICIPAL"/>
    <s v="-"/>
    <s v="-"/>
    <s v="CLL 2 CON CRA 22 EXITO"/>
    <s v="AV. PANAMERICANA"/>
    <s v="6"/>
    <m/>
    <s v="CRUZAR SIN OBSERVAR-NO HACER USO DE LA ZONA PEATON"/>
    <m/>
    <s v="FALLECIO EN EL LUGAR DE LOS HECHOS"/>
    <s v="CABEZA"/>
    <s v="TRAUMA CRANEOENCEFÁLICO"/>
    <n v="28"/>
    <m/>
    <m/>
  </r>
  <r>
    <n v="11"/>
    <x v="0"/>
    <s v="STTM"/>
    <d v="2016-03-02T00:00:00"/>
    <s v="PLAN NAVIDAD Y CARNAVALES"/>
    <d v="1899-12-30T20:05:00"/>
    <m/>
    <m/>
    <n v="1"/>
    <s v="MIERCOLES"/>
    <x v="2"/>
    <s v="M"/>
    <s v="JUAN MANUEL CARDENAS JURADO"/>
    <s v="CEDULA"/>
    <s v="1085328485"/>
    <s v="19"/>
    <s v="520016000487201680171"/>
    <s v="CHOQUE"/>
    <s v="MOTOCICLETA"/>
    <s v="PARTICULAR"/>
    <s v="LLC83A"/>
    <s v="CONDUCTOR DE MOTOCICLETA"/>
    <s v="MOTOCICLETA"/>
    <s v="PARTICULAR"/>
    <s v="SIN32D"/>
    <s v="NR"/>
    <m/>
    <m/>
    <m/>
    <s v="URBANA"/>
    <s v="MUNICIPAL"/>
    <s v="-"/>
    <s v="-"/>
    <s v="CRA 22B CLL 4 SUR"/>
    <s v="BACHUE"/>
    <s v="6"/>
    <m/>
    <s v="ADELANTAR INVADIENDO CARRIL DE SENTIDO CONTRARIO."/>
    <m/>
    <s v="FALLECIO EN EL LUGAR DE LOS HECHOS"/>
    <s v="CABEZA"/>
    <s v="TRAUMA CRANEOENCEFÁLICO"/>
    <n v="28"/>
    <m/>
    <m/>
  </r>
  <r>
    <n v="12"/>
    <x v="0"/>
    <s v="DITRA"/>
    <d v="2016-04-01T00:00:00"/>
    <s v="PLAN NAVIDAD Y CARNAVALES"/>
    <d v="1899-12-30T00:05:00"/>
    <m/>
    <m/>
    <n v="1"/>
    <s v="VIERNES"/>
    <x v="3"/>
    <s v="M"/>
    <s v="DANIEL ALEXANDER CASTRO RIASCOS"/>
    <s v="CEDULA"/>
    <s v="1085331723"/>
    <s v="19"/>
    <s v="520016000485201680112"/>
    <s v="CHOQUE"/>
    <s v="MOTOCICLETA"/>
    <m/>
    <m/>
    <s v="CONDUCTOR DE MOTOCICLETA"/>
    <m/>
    <m/>
    <m/>
    <m/>
    <m/>
    <m/>
    <m/>
    <s v="RURAL"/>
    <s v="NACIONAL"/>
    <s v="VARIANTE DE DAZA"/>
    <s v="15+900"/>
    <s v="VIA VARIANTE ORIENTAL CATAMBUCO DAZA KM 15+900"/>
    <s v="CUJACAL BAJO"/>
    <s v="BUESAQUILLO"/>
    <m/>
    <s v="ADELANTAR INVADIENDO CARRIL DE SENTIDO CONTRARIO."/>
    <m/>
    <s v="FALLECIO EN EL LUGAR DE LOS HECHOS"/>
    <s v="TORAX"/>
    <s v="TRAUMA CERRADO DE TORAX"/>
    <s v="POLCA"/>
    <m/>
    <m/>
  </r>
  <r>
    <n v="13"/>
    <x v="0"/>
    <s v="STTM"/>
    <d v="2016-04-03T00:00:00"/>
    <s v="PLAN NAVIDAD Y CARNAVALES"/>
    <d v="1899-12-30T11:02:00"/>
    <m/>
    <m/>
    <n v="1"/>
    <s v="DOMINGO"/>
    <x v="3"/>
    <s v="M"/>
    <s v="CARLOS EFRAIN IBARRA ZURA"/>
    <s v="CEDULA"/>
    <s v="1849125"/>
    <s v="64"/>
    <s v="520016099032201680263"/>
    <s v="ATROPELLO"/>
    <s v="N/A"/>
    <m/>
    <s v="N/A"/>
    <s v="PEATON ATROPELLADO POR VEHICULO"/>
    <s v="AUTOMOVIL"/>
    <s v="PARTICULAR"/>
    <s v="AUS995"/>
    <s v="NR"/>
    <m/>
    <m/>
    <m/>
    <s v="URBANA"/>
    <s v="MUNICIPAL"/>
    <s v="-"/>
    <s v="-"/>
    <s v="CLL 9 Nº 14-44"/>
    <s v="AV. PANAMERICANA"/>
    <s v="6"/>
    <m/>
    <s v="PEATON CRUZA LA VIA SIN OBSERVAR"/>
    <m/>
    <s v="FALLECIO EN EL LUGAR DE LOS HECHOS"/>
    <s v="CABEZA"/>
    <s v="TRAUMA CRANEOENCEFÁLICO"/>
    <n v="14"/>
    <m/>
    <m/>
  </r>
  <r>
    <n v="14"/>
    <x v="0"/>
    <s v="STTM"/>
    <d v="2016-04-11T00:00:00"/>
    <s v="PLAN NAVIDAD Y CARNAVALES"/>
    <d v="1899-12-30T10:00:00"/>
    <m/>
    <m/>
    <n v="1"/>
    <s v="LUNES"/>
    <x v="3"/>
    <s v="F"/>
    <s v="DAYRA KATHERINE PASTAS RUALES"/>
    <s v="CEDULA"/>
    <s v="1085275955"/>
    <s v="27"/>
    <s v="520016000487201680281"/>
    <s v="CHOQUE"/>
    <s v="N/A"/>
    <m/>
    <m/>
    <s v="ACOMPAÑANTE DE MOTOCICLETA"/>
    <s v="MOTOCICLETA"/>
    <s v="PARTICULAR"/>
    <s v="HOSPITALARIO"/>
    <s v="NR"/>
    <m/>
    <m/>
    <m/>
    <s v="URBANA"/>
    <s v="MUNICIPAL"/>
    <s v="-"/>
    <s v="-"/>
    <s v="CLL 22 con ra 14 Este"/>
    <s v="LA ESTRELLA PINAR DEL RIO"/>
    <s v="3"/>
    <m/>
    <s v="ADELANTAR INVADIENDO CARRIL DE SENTIDO CONTRARIO POR TRATAR  DE ADELANTAR A OTRO VEHICULO"/>
    <m/>
    <s v="FALLECIO EN EL LUGAR DE LOS HECHOS"/>
    <s v="CABEZA"/>
    <s v="TRAUMA CRANEOENCEFÁLICO"/>
    <n v="14"/>
    <m/>
    <m/>
  </r>
  <r>
    <n v="15"/>
    <x v="0"/>
    <s v="STTM"/>
    <d v="2016-04-11T00:00:00"/>
    <s v="PLAN NAVIDAD Y CARNAVALES"/>
    <d v="1899-12-30T10:00:00"/>
    <m/>
    <m/>
    <n v="1"/>
    <s v="LUNES"/>
    <x v="3"/>
    <s v="M"/>
    <s v="LUIS OVER BURGOS CAICEDO"/>
    <s v="CEDULA"/>
    <s v="1085278758"/>
    <s v="26"/>
    <s v="520016000487201680281"/>
    <s v="CHOQUE"/>
    <s v="MOTOCICLETA"/>
    <s v="PARTICULAR"/>
    <s v="CYF35D"/>
    <s v="CONDUCTOR DE MOTOCICLETA"/>
    <m/>
    <s v="PUBLICO"/>
    <s v="SDP642"/>
    <m/>
    <m/>
    <m/>
    <m/>
    <s v="URBANA"/>
    <s v="MUNICIPAL"/>
    <s v="-"/>
    <s v="-"/>
    <s v="CLL 22 con Cr 14 Este"/>
    <s v="LA ESTRELLA"/>
    <s v="3"/>
    <m/>
    <s v="CONDUCTOR ADELANTA INVADIENDO CARRIL DE SENTIDO CONTRARIO."/>
    <m/>
    <s v="FALLECIO EN EL LUGAR DE LOS HECHOS"/>
    <s v="CABEZA"/>
    <s v="TRAUMA CRANEOENCEFÁLICO"/>
    <n v="14"/>
    <m/>
    <m/>
  </r>
  <r>
    <n v="16"/>
    <x v="0"/>
    <s v="STTM"/>
    <d v="2016-04-12T00:00:00"/>
    <s v="PLAN NAVIDAD Y CARNAVALES"/>
    <d v="1899-12-30T12:30:00"/>
    <m/>
    <m/>
    <n v="1"/>
    <s v="MARTES"/>
    <x v="3"/>
    <s v="F"/>
    <s v="IRMA LEONOR MEJIA BENAVIDES"/>
    <s v="CEDULA"/>
    <s v="27056880"/>
    <s v="83"/>
    <s v="520016000487201680287"/>
    <s v="ATROPELLO"/>
    <m/>
    <m/>
    <s v="XBN03D"/>
    <s v="PEATON ATROPELLADO POR MOTOCICLETA"/>
    <s v="MOTOCICLETA"/>
    <s v="PARTICULAR"/>
    <s v="N/A"/>
    <s v="NR"/>
    <m/>
    <m/>
    <m/>
    <s v="URBANA"/>
    <s v="MUNICIPAL"/>
    <s v="-"/>
    <s v="-"/>
    <s v="CLL 10 22F 50"/>
    <s v="OBRERO"/>
    <s v="1"/>
    <m/>
    <s v="CRUZAR SIN OBSERVAR CONDUCTOR NO ESTA PENDIENTE DE LOS PEATONES"/>
    <m/>
    <s v="HOSPITALARIO"/>
    <s v="FALLA MULTIPLES DE ORGANOS"/>
    <s v="POLITRAUMATISMO"/>
    <n v="3"/>
    <m/>
    <m/>
  </r>
  <r>
    <n v="17"/>
    <x v="0"/>
    <s v="STTM"/>
    <d v="2016-04-27T00:00:00"/>
    <s v="PLAN NAVIDAD Y CARNAVALES"/>
    <d v="1899-12-30T07:40:00"/>
    <m/>
    <m/>
    <n v="1"/>
    <s v="MIERCOLES"/>
    <x v="3"/>
    <s v="M"/>
    <s v="ALEXANDER ACHICANOY ACHICANOY"/>
    <s v="CEDULA"/>
    <s v="94331979"/>
    <s v="37"/>
    <s v="520016000487201680322"/>
    <s v="CHOQUE"/>
    <s v="MOTOCICLETA"/>
    <s v="PARTICULAR"/>
    <s v="INI43D"/>
    <s v="CONDUCTOR DE MOTOCICLETA"/>
    <m/>
    <m/>
    <s v="N/A"/>
    <m/>
    <m/>
    <m/>
    <m/>
    <s v="URBANA"/>
    <s v="MUNICIPAL"/>
    <s v="-"/>
    <s v="-"/>
    <s v="CRA 26 CON CLL 5 SUR"/>
    <s v="MIJITAJO ALTO"/>
    <s v="6"/>
    <m/>
    <s v="DESOBEDECER SEÑALES DE TRÁNSITO-CONDUCTOR DE BUS NO RESPETA SEÑALES DE PARE"/>
    <m/>
    <s v="FALLECIO EN EL LUGAR DE LOS HECHOS"/>
    <s v="CABEZA"/>
    <s v="TRAUMA CRANEOENCEFÁLICO"/>
    <n v="30"/>
    <m/>
    <m/>
  </r>
  <r>
    <n v="18"/>
    <x v="0"/>
    <s v="STTM"/>
    <d v="2016-05-07T00:00:00"/>
    <s v="PLAN NAVIDAD Y CARNAVALES"/>
    <d v="1899-12-30T20:00:00"/>
    <m/>
    <m/>
    <n v="1"/>
    <s v="SABADO"/>
    <x v="4"/>
    <s v="M"/>
    <s v="JONNATHAN DARIO BOTINA GAMAUCA"/>
    <s v="CEDULA"/>
    <s v="1085305013"/>
    <s v="25"/>
    <s v="520016000487201680380"/>
    <s v="Por Establecer"/>
    <m/>
    <m/>
    <m/>
    <s v="CONDUCTOR DE MOTOCICLETA"/>
    <m/>
    <m/>
    <s v="POR ESTABLECER PLACA"/>
    <m/>
    <m/>
    <m/>
    <m/>
    <s v="URBANA"/>
    <s v="MUNICIPAL"/>
    <s v="-"/>
    <s v="-"/>
    <s v="CRA 26 CLL 4 SUR"/>
    <s v="MIJITAYO ALTO"/>
    <s v="6"/>
    <m/>
    <s v="POR ESTABLECER CASO HOSPITALARIO"/>
    <m/>
    <s v="FALLECIO EN EL LUGAR DE LOS HECHOS"/>
    <s v="TORAX"/>
    <s v="TRAUMA CERRADO DE TORAX"/>
    <n v="14"/>
    <m/>
    <m/>
  </r>
  <r>
    <n v="19"/>
    <x v="0"/>
    <s v="STTM"/>
    <d v="2016-05-18T00:00:00"/>
    <s v="PLAN NAVIDAD Y CARNAVALES"/>
    <d v="1899-12-30T15:40:00"/>
    <m/>
    <m/>
    <n v="1"/>
    <s v="MIERCOLES"/>
    <x v="4"/>
    <s v="F"/>
    <s v="FLOR ALBA NARVAEZ URBANO"/>
    <s v="CEDULA"/>
    <s v="30741467"/>
    <s v="45"/>
    <s v="520016000487201680416"/>
    <s v="CHOQUE"/>
    <s v="MOTOCICLETA"/>
    <s v="PARTICULAR"/>
    <s v="N/A"/>
    <s v="ACOMPAÑANTE DE MOTOCICLETA"/>
    <m/>
    <m/>
    <s v="ROE35B"/>
    <m/>
    <m/>
    <m/>
    <m/>
    <s v="URBANA"/>
    <s v="MUNICIPAL"/>
    <s v="-"/>
    <s v="-"/>
    <s v="CRA 36 Nº 13-40"/>
    <s v="AV. PANAMERICANA"/>
    <s v="7"/>
    <m/>
    <s v="CONDUCTOR DE VEHICULO NO RESPETA PRELACIÓN."/>
    <m/>
    <s v="FALLECIO EN EL LUGAR DE LOS HECHOS"/>
    <s v="CABEZA"/>
    <s v="TRAUMA CRANEOENCEFÁLICO"/>
    <n v="57"/>
    <m/>
    <m/>
  </r>
  <r>
    <n v="20"/>
    <x v="0"/>
    <s v="STTM"/>
    <d v="2016-06-03T00:00:00"/>
    <s v="PLAN NAVIDAD Y CARNAVALES"/>
    <d v="1899-12-30T02:20:00"/>
    <m/>
    <m/>
    <n v="1"/>
    <s v="VIERNES"/>
    <x v="5"/>
    <s v="M"/>
    <s v="EDGAR ANDRES PIZARRO NARVAEZ"/>
    <s v="CEDULA"/>
    <s v="1085287093"/>
    <s v="25"/>
    <s v="520016000487201680461"/>
    <s v="CHOQUE"/>
    <s v="MOTOCICLETA"/>
    <s v="PARTICULAR"/>
    <s v="IMX63D"/>
    <s v="CONDUCTOR DE MOTOCICLETA"/>
    <m/>
    <m/>
    <s v="N/A"/>
    <m/>
    <m/>
    <m/>
    <m/>
    <s v="URBANA"/>
    <s v="MUNICIPAL"/>
    <s v="-"/>
    <s v="-"/>
    <s v="CLL 21 C Nº 3-23"/>
    <s v="MERCEDARIO"/>
    <s v="3"/>
    <m/>
    <s v="FALTA DE SEÑALIZACION EN OBRA DE CONSTRUCCION"/>
    <m/>
    <s v="FALLECIO EN EL LUGAR DE LOS HECHOS"/>
    <s v="CABEZA"/>
    <s v="TRAUMA CRANEOENCEFÁLICO"/>
    <n v="57"/>
    <m/>
    <m/>
  </r>
  <r>
    <n v="21"/>
    <x v="0"/>
    <s v="STTM"/>
    <d v="2016-06-12T00:00:00"/>
    <s v="PLAN NAVIDAD Y CARNAVALES"/>
    <d v="1899-12-30T02:20:00"/>
    <m/>
    <m/>
    <n v="1"/>
    <s v="DOMINGO"/>
    <x v="5"/>
    <s v="M"/>
    <s v="CRISTIAN ANTONIO PIANDA JOJOA"/>
    <s v="CEDULA"/>
    <s v="1085313581"/>
    <s v="22"/>
    <s v="520016000487201680502"/>
    <s v="CHOQUE"/>
    <s v="MOTOCICLETA"/>
    <s v="PARTICULAR"/>
    <s v="SDO686"/>
    <s v="CONDUCTOR DE MOTOCICLETA"/>
    <s v="AUTOMOVIL "/>
    <s v="PUBLICO"/>
    <s v="LCR34C"/>
    <s v="NR"/>
    <m/>
    <m/>
    <m/>
    <s v="URBANA"/>
    <s v="MUNICIPAL"/>
    <s v="-"/>
    <s v="-"/>
    <s v="CLL 22 Nº 15 Este "/>
    <s v="PINAR DEL RIO"/>
    <s v="3"/>
    <s v="115"/>
    <s v="ADELANTAR INVADIENDO CARRIL DE SENTIDO CONTRARIO- CONDUCTOR DE MOTOCICLETA EN ESTADO DE EMBRIAGUEZ"/>
    <m/>
    <s v="FALLECIO EN EL LUGAR DE LOS HECHOS"/>
    <s v="CABEZA"/>
    <s v="TRAUMA CRANEOENCEFÁLICO"/>
    <n v="52"/>
    <m/>
    <m/>
  </r>
  <r>
    <n v="22"/>
    <x v="0"/>
    <s v="STTM"/>
    <d v="2016-06-13T00:00:00"/>
    <s v="PLAN NAVIDAD Y CARNAVALES"/>
    <d v="1899-12-30T12:00:00"/>
    <m/>
    <m/>
    <n v="1"/>
    <s v="LUNES"/>
    <x v="5"/>
    <s v="F"/>
    <s v="NANCY DEL SOCORRO BOTINA POTOSI"/>
    <s v="CEDULA"/>
    <s v="1085273001"/>
    <s v="28"/>
    <s v="520016000487201680505"/>
    <s v="CHOQUE"/>
    <s v="MOTOCICLETA"/>
    <s v="PARTICULAR"/>
    <m/>
    <s v="ACOMPAÑANTE DE MOTOCICLETA"/>
    <m/>
    <m/>
    <m/>
    <m/>
    <m/>
    <m/>
    <m/>
    <s v="RURAL"/>
    <s v="MUNICIPAL"/>
    <s v="-"/>
    <s v="-"/>
    <s v="VEREDA CONCEPCION ALTO - CORREGIMIENTO DE SANTA BARBARA"/>
    <s v="VEREDA LOS ANGELES SANTA BARBARA"/>
    <s v="SANTA BARBARA"/>
    <m/>
    <s v="CONDUCTOR DE AUTOMOVIL NO RESPETA PRELACIÓN."/>
    <m/>
    <s v="HOSPITALARIO"/>
    <s v="CABEZA"/>
    <s v="TRAUMA CRANEOENCEFÁLICO"/>
    <n v="1"/>
    <m/>
    <m/>
  </r>
  <r>
    <n v="23"/>
    <x v="0"/>
    <s v="STTM"/>
    <d v="2016-06-15T00:00:00"/>
    <s v="PLAN NAVIDAD Y CARNAVALES"/>
    <d v="1899-12-30T07:35:00"/>
    <m/>
    <m/>
    <n v="1"/>
    <s v="MIERCOLES"/>
    <x v="5"/>
    <s v="M"/>
    <s v="HUGO MARCELO ANGULO LANDAZURI"/>
    <s v="CEDULA"/>
    <s v="385657"/>
    <s v="57"/>
    <s v="520016000487201680514"/>
    <s v="CHOQUE"/>
    <s v="MOTOCICLETA"/>
    <s v="PARTICULAR"/>
    <s v="AZB13E"/>
    <s v="CONDUCTOR DE MOTOCICLETA"/>
    <s v="MOTOCICLETA"/>
    <s v="PARTICULAR"/>
    <s v="ROY44B"/>
    <s v="NR"/>
    <m/>
    <m/>
    <m/>
    <s v="URBANA"/>
    <s v="MUNICIPAL"/>
    <s v="-"/>
    <s v="-"/>
    <s v="CLL 18A con 5  MZ 6 C 23"/>
    <s v="AV. IDEMA"/>
    <s v="5"/>
    <m/>
    <s v="NO MANTENER DISTANCIA DE SEGURIDAD"/>
    <m/>
    <s v="FALLECIO EN EL LUGAR DE LOS HECHOS"/>
    <s v="CABEZA"/>
    <s v="TRAUMA CRANEOENCEFÁLICO"/>
    <n v="52"/>
    <m/>
    <m/>
  </r>
  <r>
    <n v="24"/>
    <x v="0"/>
    <s v="STTM"/>
    <d v="2016-06-18T00:00:00"/>
    <s v="PLAN NAVIDAD Y CARNAVALES"/>
    <d v="1899-12-30T22:04:00"/>
    <m/>
    <m/>
    <n v="1"/>
    <s v="SABADO"/>
    <x v="5"/>
    <s v="M"/>
    <s v="JOSE HENRY GERARDO GUACHAVEZ CORDOBA"/>
    <s v="CEDULA"/>
    <s v="5208616"/>
    <s v="40"/>
    <s v="520016000487201680530"/>
    <s v="ATROPELLO"/>
    <m/>
    <m/>
    <s v="SVQ254"/>
    <s v="PEATON ATROPELLADO POR CAMIONETA"/>
    <s v="CAMIONETA"/>
    <s v="PUBLICO"/>
    <s v="NVE184"/>
    <s v="NR"/>
    <m/>
    <m/>
    <m/>
    <s v="URBANA"/>
    <s v="MUNICIPAL"/>
    <s v="-"/>
    <s v="-"/>
    <s v="CLL 9A CRA 43 ESQUINA "/>
    <s v="JUAN XXIII"/>
    <s v="9"/>
    <s v="115"/>
    <s v="CONDUCTOR EN ESTADO DE EMBRIAGUEZ O SUSTANCIAS ALUCINOGENAS_x000a_"/>
    <m/>
    <s v="FALLECIO EN EL LUGAR DE LOS HECHOS"/>
    <s v="TORAX"/>
    <s v="TRAUMA CERRADO DE TORAX"/>
    <n v="33"/>
    <m/>
    <m/>
  </r>
  <r>
    <n v="25"/>
    <x v="0"/>
    <s v="DITRA"/>
    <d v="2016-06-27T00:00:00"/>
    <s v="PLAN NAVIDAD Y CARNAVALES"/>
    <d v="1899-12-30T19:00:00"/>
    <m/>
    <m/>
    <n v="1"/>
    <s v="LUNES"/>
    <x v="5"/>
    <s v="M"/>
    <s v="FAUSTINO OLIVO LOPEZ PEJENDINO"/>
    <s v="CEDULA"/>
    <s v="98381973"/>
    <s v="46"/>
    <s v="520016000485201680346"/>
    <s v="ATROPELLO"/>
    <m/>
    <m/>
    <m/>
    <s v="PEATON ATROPELLADO POR MOTOCICLETA"/>
    <m/>
    <m/>
    <m/>
    <m/>
    <m/>
    <m/>
    <m/>
    <s v="RURAL"/>
    <s v="NACIONAL"/>
    <s v="VARIANTE DE DAZA"/>
    <s v="10+800"/>
    <s v="VIA VARIANTE ORIENTAL CATAMBUCO DAZA KM 10+800"/>
    <s v="PEJENDINO REYES"/>
    <s v="SAN FERNANDO"/>
    <m/>
    <s v="PEATON CRUZAR SIN OBSERVAR A SUS COSTADOS"/>
    <m/>
    <s v="FALLECIO EN EL LUGAR DE LOS HECHOS"/>
    <s v="CABEZA"/>
    <s v="TRAUMA CRANEOENCEFÁLICO"/>
    <s v="POLCA"/>
    <m/>
    <m/>
  </r>
  <r>
    <n v="26"/>
    <x v="0"/>
    <s v="STTM"/>
    <d v="2016-07-05T00:00:00"/>
    <s v="PLAN NAVIDAD Y CARNAVALES"/>
    <d v="1899-12-30T04:56:00"/>
    <m/>
    <m/>
    <n v="1"/>
    <s v="MARTES"/>
    <x v="6"/>
    <s v="M"/>
    <s v="LUIS CARLOS LUNA JOJOA"/>
    <s v="CEDULA"/>
    <s v="12750651"/>
    <s v="35"/>
    <s v="520016000487201680583"/>
    <s v="CHOQUE"/>
    <s v="MOTOCICLETA"/>
    <s v="PARTICULAR"/>
    <s v="HOSPITALARIO"/>
    <s v="CONDUCTOR DE MOTOCICLETA"/>
    <m/>
    <m/>
    <s v="HOSPITALARIO"/>
    <m/>
    <m/>
    <m/>
    <m/>
    <s v="URBANA"/>
    <s v="MUNICIPAL"/>
    <m/>
    <m/>
    <s v="CALLE 21 # 8-23"/>
    <s v="PARQUE BOLIVAR"/>
    <s v="2"/>
    <m/>
    <s v="CONDUCTOR DE MOTO ES IMPACTADO POR VEHICULO FANTASMA"/>
    <m/>
    <s v="HOSPITALARIO"/>
    <s v="CABEZA"/>
    <s v="TRAUMA CRANEOENCEFÁLICO"/>
    <m/>
    <m/>
    <m/>
  </r>
  <r>
    <n v="27"/>
    <x v="0"/>
    <s v="DITRA"/>
    <d v="2016-07-09T00:00:00"/>
    <s v="PLAN NAVIDAD Y CARNAVALES"/>
    <d v="1899-12-30T22:00:00"/>
    <m/>
    <m/>
    <n v="1"/>
    <s v="SABADO"/>
    <x v="6"/>
    <s v="M"/>
    <s v="EIDER LIBAROD ERAZO TREJO"/>
    <s v="CEDULA"/>
    <s v="1084224544"/>
    <s v="24"/>
    <s v="520016000485201680348"/>
    <s v="CHOQUE"/>
    <s v="AUTOMOVIL"/>
    <m/>
    <m/>
    <s v="CONDUCTOR DE MOTOCICLETA"/>
    <s v="MOTOCICLETA"/>
    <s v="PARTTICULAR"/>
    <m/>
    <m/>
    <m/>
    <m/>
    <m/>
    <s v="RURAL"/>
    <s v="NACIONAL"/>
    <s v="PASTO - LA PISCICULTURA"/>
    <s v="6+950"/>
    <s v="VIA  PASTO SIBUNDOY KM 6+950 SECTOR DOLORES"/>
    <s v="VEREDA DOLORES"/>
    <s v="SAN FERNANDO"/>
    <m/>
    <s v="COLISIONA CON VEHICULO"/>
    <m/>
    <s v="FALLECIO EN EL LUGAR DE LOS HECHOS"/>
    <s v="CABEZA"/>
    <s v="TRAUMA CRANEOENCEFÁLICO"/>
    <s v="POLCA"/>
    <m/>
    <m/>
  </r>
  <r>
    <n v="28"/>
    <x v="0"/>
    <s v="DITRA"/>
    <d v="2016-07-27T00:00:00"/>
    <s v="PLAN NAVIDAD Y CARNAVALES"/>
    <d v="1899-12-30T20:35:00"/>
    <m/>
    <m/>
    <n v="1"/>
    <s v="MIERCOLES"/>
    <x v="6"/>
    <s v="F"/>
    <s v="PAOLA ANDREA VASQUEZ MONTILLA"/>
    <s v="CEDULA"/>
    <s v="1084224931"/>
    <s v="31"/>
    <s v="520016000485201680350"/>
    <s v="ATROPELLO"/>
    <m/>
    <m/>
    <m/>
    <s v="PEATON ATROPELLADO POR VEHICULO"/>
    <m/>
    <m/>
    <m/>
    <m/>
    <m/>
    <m/>
    <m/>
    <s v="RURAL"/>
    <s v="NACIONAL"/>
    <s v="PASTO - MOJARRAS"/>
    <s v="6+800"/>
    <s v="VIA PASTO MOJARRAS KM 6+800 SECTOR MORASURCO"/>
    <s v="MORASURCO"/>
    <s v="MORASURCO"/>
    <m/>
    <s v="CRUZAR SIN OBSERVAR"/>
    <m/>
    <s v="FALLECIO EN EL LUGAR DE LOS HECHOS"/>
    <s v="CABEZA"/>
    <s v="TRAUMA CRANEOENCEFÁLICO"/>
    <s v="POLCA"/>
    <m/>
    <m/>
  </r>
  <r>
    <n v="29"/>
    <x v="0"/>
    <s v="STTM"/>
    <d v="2016-08-02T00:00:00"/>
    <s v="PLAN NAVIDAD Y CARNAVALES"/>
    <d v="1899-12-30T14:45:00"/>
    <m/>
    <m/>
    <n v="1"/>
    <s v="MARTES"/>
    <x v="7"/>
    <s v="M"/>
    <s v="AUDELO TOBAR"/>
    <s v="CEDULA"/>
    <s v="12950702"/>
    <s v="68"/>
    <s v="520016000487201680664"/>
    <s v="ATROPELLO"/>
    <m/>
    <m/>
    <s v="SIE48D"/>
    <s v="PEATON ATROPELLADO POR MOTOCICLETA"/>
    <s v="MOTOCICLETA"/>
    <s v="PARTICULAR"/>
    <s v="N/A"/>
    <s v="NR"/>
    <m/>
    <m/>
    <m/>
    <s v="URBANA"/>
    <s v="MUNICIPAL"/>
    <s v="-"/>
    <s v="-"/>
    <s v="CRA 25 6-05"/>
    <s v="OBRERO"/>
    <s v="1"/>
    <m/>
    <s v="CONDUCTOR NO SE PERCATA DE LA PRESENCIA DEL PEATON"/>
    <m/>
    <s v="FALLECIO EN EL LUGAR DE LOS HECHOS"/>
    <s v="CABEZA"/>
    <s v="TRAUMA CRANEOENCEFÁLICO"/>
    <n v="53"/>
    <m/>
    <m/>
  </r>
  <r>
    <n v="30"/>
    <x v="0"/>
    <s v="STTM"/>
    <d v="2016-08-06T00:00:00"/>
    <s v="PLAN NAVIDAD Y CARNAVALES"/>
    <d v="1899-12-30T19:19:00"/>
    <m/>
    <m/>
    <n v="1"/>
    <s v="SABADO"/>
    <x v="7"/>
    <s v="F"/>
    <s v="GLADYS DEL SOCORRO CERVELEDO LOPEZ"/>
    <s v="CEDULA"/>
    <s v="27544710"/>
    <s v="72"/>
    <s v="520016000487201680677"/>
    <s v="ATROPELLO"/>
    <m/>
    <m/>
    <s v="N/A"/>
    <s v="PEATON ATROPELLADO POR MOTOCICLETA"/>
    <s v="MOTOCICLETA"/>
    <s v="PARTICULAR"/>
    <s v="DHH40A"/>
    <s v="Llantas lisas"/>
    <m/>
    <m/>
    <m/>
    <s v="URBANA"/>
    <s v="MUNICIPAL"/>
    <s v="-"/>
    <s v="-"/>
    <s v="CRA 2E CLL 16-47"/>
    <s v="MIRAFLORES"/>
    <s v="5"/>
    <m/>
    <s v="PEATON CRUZA LA VIA SIN OBSERVAR ART 59 CNT"/>
    <m/>
    <s v="FALLECIO EN EL LUGAR DE LOS HECHOS"/>
    <s v="CABEZA"/>
    <s v="TRAUMA CRANEOENCEFÁLICO"/>
    <n v="39"/>
    <m/>
    <m/>
  </r>
  <r>
    <n v="31"/>
    <x v="0"/>
    <s v="DITRA"/>
    <d v="2016-08-14T00:00:00"/>
    <s v="PLAN NAVIDAD Y CARNAVALES"/>
    <d v="1899-12-30T02:40:00"/>
    <m/>
    <m/>
    <n v="1"/>
    <s v="DOMINGO"/>
    <x v="7"/>
    <s v="M"/>
    <s v="CESAR MAURICIO VILLOTA YAQUENO"/>
    <s v="CEDULA"/>
    <s v="1085272337"/>
    <s v="27"/>
    <s v="520016000485201680425"/>
    <s v="CHOQUE"/>
    <s v="MOTOCICLETA"/>
    <s v="PARTICULAR"/>
    <m/>
    <s v="ACOMPAÑANTE DE MOTOCICLETA"/>
    <m/>
    <m/>
    <m/>
    <m/>
    <m/>
    <m/>
    <m/>
    <s v="RURAL"/>
    <s v="NACIONAL"/>
    <s v="CEBADAL - SANDONÁ - PASTO"/>
    <s v="82+500"/>
    <s v="CIRCUMBALAR GALERAS KM 82+500 MTS GENOY"/>
    <s v="VDA CHARGUAYACO GENOY"/>
    <s v="GENOY"/>
    <s v="115"/>
    <s v="CONDUCTOR EN ESTADO DE EMBRIAGUEZ _x000a_"/>
    <m/>
    <s v="FALLECIO EN EL LUGAR DE LOS HECHOS"/>
    <s v="CABEZA"/>
    <s v="TRAUMA CRANEOENCEFÁLICO"/>
    <s v="POLCA"/>
    <m/>
    <m/>
  </r>
  <r>
    <n v="32"/>
    <x v="0"/>
    <s v="STTM"/>
    <d v="2016-08-14T00:00:00"/>
    <s v="PLAN NAVIDAD Y CARNAVALES"/>
    <d v="1899-12-30T07:30:00"/>
    <m/>
    <m/>
    <n v="1"/>
    <s v="DOMINGO"/>
    <x v="7"/>
    <s v="M"/>
    <s v="EDUARDO PERAFAN PIRAPUCU"/>
    <s v="CEDULA"/>
    <s v="18108181"/>
    <s v="58"/>
    <s v="520016000487201680702"/>
    <s v="CHOQUE"/>
    <s v="MOTOCICLETA"/>
    <s v="PARTICULAR"/>
    <s v="KEP867"/>
    <s v="CONDUCTOR DE MOTOCICLETA"/>
    <s v="AUTOMOVIL"/>
    <s v="PARTICULAR"/>
    <s v="KDA41A"/>
    <s v="Sin Llaves"/>
    <m/>
    <m/>
    <m/>
    <s v="URBANA"/>
    <s v="MUNICIPAL"/>
    <s v="-"/>
    <s v="-"/>
    <s v="CRA 4 16A-63"/>
    <s v="SANTA CLARA"/>
    <s v="5"/>
    <s v="115"/>
    <s v="CONDUCTOR DE AUTOMOVIL EN ESTADO EMBRIAGUEZ _x000a_"/>
    <m/>
    <s v="FALLECIO EN EL LUGAR DE LOS HECHOS"/>
    <s v="CABEZA"/>
    <s v="TRAUMA CRANEOENCEFÁLICO"/>
    <n v="52"/>
    <m/>
    <m/>
  </r>
  <r>
    <n v="33"/>
    <x v="0"/>
    <s v="DITRA"/>
    <d v="2016-08-21T00:00:00"/>
    <s v="PLAN NAVIDAD Y CARNAVALES"/>
    <d v="1899-12-30T17:30:00"/>
    <m/>
    <m/>
    <n v="1"/>
    <s v="DOMINGO"/>
    <x v="7"/>
    <s v="F"/>
    <s v="ADRIANA ROCIO ORDONEZ MOSQUERA"/>
    <s v="CEDULA"/>
    <s v="30746476"/>
    <s v="47"/>
    <s v="520016000485201680427"/>
    <s v="CHOQUE"/>
    <s v="AUTOMOVIL "/>
    <s v="PARTICULAR"/>
    <m/>
    <s v="ACOMPAÑANTE DE VEHICULO"/>
    <m/>
    <m/>
    <m/>
    <m/>
    <m/>
    <m/>
    <m/>
    <s v="RURAL"/>
    <s v="NACIONAL"/>
    <s v="VARIANTE DE DAZA"/>
    <s v="4+900"/>
    <s v="VARIANTE ORIENTE CATAMBUCO KM 4+900"/>
    <s v="SAN ISIDRO"/>
    <s v="CATAMBUCO"/>
    <s v="115"/>
    <s v="CONDUCTOR EN ESTADO DE EMBRIAGUEZ _x000a_"/>
    <m/>
    <s v="FALLECIO EN EL LUGAR DE LOS HECHOS"/>
    <s v="CABEZA"/>
    <s v="TRAUMA CRANEOENCEFÁLICO"/>
    <s v="POLCA"/>
    <m/>
    <m/>
  </r>
  <r>
    <n v="34"/>
    <x v="0"/>
    <s v="DITRA"/>
    <d v="2016-08-29T00:00:00"/>
    <s v="PLAN NAVIDAD Y CARNAVALES"/>
    <d v="1899-12-30T09:40:00"/>
    <m/>
    <m/>
    <n v="1"/>
    <s v="LUNES"/>
    <x v="7"/>
    <s v="M"/>
    <s v="JOSE ALQUIMEDES NUPAN MIRAMA"/>
    <s v="CEDULA"/>
    <s v="4523966"/>
    <s v="56"/>
    <m/>
    <s v="CHOQUE"/>
    <s v="MOTOCICLETA"/>
    <m/>
    <m/>
    <s v="CONDUCTOR DE MOTOCICLETA"/>
    <m/>
    <m/>
    <m/>
    <m/>
    <m/>
    <m/>
    <m/>
    <s v="RURAL"/>
    <s v="NACIONAL"/>
    <s v="PINASACO"/>
    <s v=" 8+900 "/>
    <m/>
    <m/>
    <s v="MORASURCO"/>
    <m/>
    <s v="MOTOCICLETA ADELANTA TRACTOMULA-IMPERICIA EN EL MANEJO"/>
    <m/>
    <s v="FALLECIO EN EL LUGAR DE LOS HECHOS"/>
    <s v="CABEZA"/>
    <s v="TRAUMA CRANEOENCEFÁLICO"/>
    <s v="POLCA"/>
    <m/>
    <m/>
  </r>
  <r>
    <n v="35"/>
    <x v="0"/>
    <s v="DITRA"/>
    <d v="2016-08-30T00:00:00"/>
    <s v="PLAN NAVIDAD Y CARNAVALES"/>
    <d v="1899-12-30T08:30:00"/>
    <m/>
    <m/>
    <n v="1"/>
    <s v="MARTES"/>
    <x v="7"/>
    <s v="M"/>
    <s v="DIEGO ANDRES SUTA ROBAYO"/>
    <s v="CEDULA"/>
    <s v="1075673784"/>
    <s v="22"/>
    <s v="520016000485201680429"/>
    <s v="CHOQUE"/>
    <m/>
    <m/>
    <m/>
    <s v="CONDUCTOR DE BICICLETA"/>
    <m/>
    <m/>
    <m/>
    <m/>
    <m/>
    <m/>
    <m/>
    <s v="RURAL"/>
    <s v="NACIONAL"/>
    <s v="PASTO - MOJARRAS"/>
    <s v="12+300"/>
    <s v="VIA PASTO MOJARRAS KM 12+300"/>
    <s v="CGTO. ALTO DE DAZA"/>
    <s v="MORASURCO"/>
    <m/>
    <s v="PERDIDA DE CONTROL DE LA BICICLETA"/>
    <s v="COLISION CON OBJETO FIJO"/>
    <s v="FALLECIO EN EL LUGAR DE LOS HECHOS"/>
    <s v="TORAX"/>
    <s v="TRAUMA CERRADO DE TORAX"/>
    <s v="POLCA"/>
    <m/>
    <m/>
  </r>
  <r>
    <n v="36"/>
    <x v="0"/>
    <s v="STTM"/>
    <d v="2016-09-07T00:00:00"/>
    <s v="PLAN NAVIDAD Y CARNAVALES"/>
    <d v="1899-12-30T20:12:00"/>
    <m/>
    <m/>
    <n v="1"/>
    <s v="MIERCOLES"/>
    <x v="8"/>
    <s v="F"/>
    <s v="TERESA DEL ROSARIO CHAHUEZA"/>
    <s v="CEDULA"/>
    <n v="1085307688"/>
    <n v="75"/>
    <m/>
    <s v="ATROPELLO"/>
    <m/>
    <m/>
    <s v="IMS61D"/>
    <s v="PEATON ATROPELLADO POR MOTOCICLETA"/>
    <s v="MOTOCICLETA"/>
    <s v="PARTICULAR"/>
    <s v="N/A"/>
    <m/>
    <m/>
    <m/>
    <m/>
    <s v="URBANA"/>
    <s v="MUNICIPAL"/>
    <m/>
    <m/>
    <s v="CRA 19 CON CLL 18 ESQUINA"/>
    <s v="CENTRO"/>
    <s v="1"/>
    <m/>
    <s v="CONDUCTOR DE MOTO NO ESTA PENDIENTE DE LOS USUARIOS DE LA VIA-CONDUCTOR NO RESPETA PRELACION DEL PEATON"/>
    <m/>
    <s v="HOSPITALARIO"/>
    <s v="CABEZA"/>
    <s v="TRAUMA CRANEOENCEFÁLICO"/>
    <n v="53"/>
    <m/>
    <m/>
  </r>
  <r>
    <n v="37"/>
    <x v="0"/>
    <s v="STTM"/>
    <d v="2016-09-09T00:00:00"/>
    <s v="PLAN NAVIDAD Y CARNAVALES"/>
    <d v="1899-12-30T16:20:00"/>
    <m/>
    <m/>
    <n v="1"/>
    <s v="VIERNES"/>
    <x v="8"/>
    <s v="M"/>
    <s v="CARLOS ALBERTO DIAZ PATIÑO"/>
    <s v="CEDULA"/>
    <n v="10089086"/>
    <n v="58"/>
    <m/>
    <s v="ATROPELLO"/>
    <m/>
    <m/>
    <s v="HOSPITALARIO"/>
    <s v="PEATON ATROPELLADO POR VEHICULO"/>
    <s v="VEHICULO FANTASMA"/>
    <m/>
    <s v="HOSPITALARIO"/>
    <m/>
    <m/>
    <m/>
    <m/>
    <s v="URBANA"/>
    <s v="MUNICIPAL"/>
    <m/>
    <m/>
    <s v="CENTRO"/>
    <s v="CENTRO"/>
    <s v="1"/>
    <m/>
    <s v="PEATON ATROPELLADO POR VEHICULO FANTASMA"/>
    <m/>
    <s v="HOSPITALARIO"/>
    <s v="TORAX"/>
    <s v="TRAUMA CERRADO DE TORAX"/>
    <s v="SIJIN"/>
    <m/>
    <m/>
  </r>
  <r>
    <n v="38"/>
    <x v="0"/>
    <s v="STTM"/>
    <d v="2016-09-16T00:00:00"/>
    <s v="PLAN NAVIDAD Y CARNAVALES"/>
    <d v="1899-12-30T11:25:00"/>
    <m/>
    <m/>
    <n v="1"/>
    <s v="MIERCOLES"/>
    <x v="8"/>
    <s v="F"/>
    <s v="PABLO SILAS  QUIROZ ALVAREZ"/>
    <s v="CEDULA"/>
    <n v="5298422"/>
    <n v="76"/>
    <m/>
    <s v="ATROPELLO"/>
    <m/>
    <m/>
    <s v="IHN44D"/>
    <s v="PEATON ATROPELLADO POR MOTOCICLETA"/>
    <s v="MOTOCICLETA"/>
    <s v="PARTICULAR"/>
    <s v="N/A"/>
    <m/>
    <m/>
    <m/>
    <m/>
    <s v="URBANA"/>
    <s v="MUNICIPAL"/>
    <m/>
    <m/>
    <s v="CRA 33 # 8-104"/>
    <s v="AV. PANAMERICANA"/>
    <s v="7"/>
    <m/>
    <s v="CONDUCTOR NO RESPETA PRELACION DEL PEATON"/>
    <m/>
    <s v="HOSPITALARIO"/>
    <s v="CABEZA"/>
    <s v="TRAUMA CRANEOENCEFÁLICO"/>
    <n v="53"/>
    <m/>
    <m/>
  </r>
  <r>
    <n v="39"/>
    <x v="0"/>
    <s v="STTM"/>
    <d v="2016-09-17T00:00:00"/>
    <s v="PLAN NAVIDAD Y CARNAVALES"/>
    <d v="1899-12-30T18:40:00"/>
    <m/>
    <m/>
    <n v="1"/>
    <s v="SABADO"/>
    <x v="8"/>
    <s v="F"/>
    <s v="MAYRA ALEJANDRA MOYA  NARVAEZ"/>
    <s v="CEDULA"/>
    <n v="1085290833"/>
    <n v="25"/>
    <m/>
    <s v="ATROPELLO"/>
    <m/>
    <m/>
    <s v="N/A"/>
    <s v="PEATON ATROPELLADO POR MOTOCICLETA"/>
    <s v="MOTOCICLETA"/>
    <s v="PARTICULAR"/>
    <s v="GHC78D- RNV348"/>
    <m/>
    <m/>
    <m/>
    <m/>
    <s v="RURAL"/>
    <s v="NACIONAL"/>
    <m/>
    <s v="81+500M"/>
    <s v="VIA IPIALES"/>
    <s v="SAN EZEQUIEL"/>
    <s v="CATAMBUCO"/>
    <s v="115"/>
    <s v="MOTOCICLETA INVADE CARRIL CONTRARIO-CONDUCTOR DE MOTO EN ESTADO DE EMBRIAGUEZ"/>
    <m/>
    <s v="HOSPITALARIO"/>
    <s v="CABEZA"/>
    <s v="TRAUMA CRANEOENCEFÁLICO"/>
    <n v="14"/>
    <m/>
    <m/>
  </r>
  <r>
    <n v="40"/>
    <x v="0"/>
    <s v="DITRA"/>
    <d v="2016-09-30T00:00:00"/>
    <s v="PLAN NAVIDAD Y CARNAVALES"/>
    <d v="1899-12-30T12:47:00"/>
    <m/>
    <m/>
    <n v="1"/>
    <s v="VIERNES"/>
    <x v="8"/>
    <s v="M"/>
    <s v="PROSPERO GILBERTO RAMOS"/>
    <s v="CEDULA"/>
    <s v="1806559"/>
    <s v="82"/>
    <m/>
    <s v="ATROPELLO"/>
    <m/>
    <m/>
    <m/>
    <s v="PEATON ATROPELLADO POR VEHICULO"/>
    <m/>
    <m/>
    <m/>
    <m/>
    <m/>
    <m/>
    <m/>
    <s v="RURAL"/>
    <s v="NACIONAL"/>
    <s v="SECTOR SANT MONI CORREG CATAMBUCO"/>
    <s v="78+900 M"/>
    <s v="VIA RUMICHACA"/>
    <m/>
    <s v="CATAMBUCO"/>
    <m/>
    <s v="NO HACE USO DEL PUENTE PEATONAL CRUZA SIN OBSERVAR"/>
    <m/>
    <s v="FALLECIO EN EL LUGAR DE LOS HECHOS"/>
    <s v="POLITRAUMATISMO"/>
    <s v="POLITRAUMATISMO"/>
    <s v="POLCA"/>
    <m/>
    <m/>
  </r>
  <r>
    <n v="41"/>
    <x v="0"/>
    <s v="STTM"/>
    <d v="2016-10-01T00:00:00"/>
    <s v="PLAN NAVIDAD Y CARNAVALES"/>
    <d v="1899-12-30T08:05:00"/>
    <m/>
    <m/>
    <n v="1"/>
    <s v="SABADO"/>
    <x v="9"/>
    <s v="M"/>
    <s v="PATROCINIO  PINZA NASPIRAN"/>
    <s v="CEDULA"/>
    <s v="98,385,001"/>
    <n v="74"/>
    <m/>
    <s v="ATROPELLO"/>
    <m/>
    <m/>
    <s v="ACO46C"/>
    <s v="PEATON ATROPELLADO POR MOTOCICLETA"/>
    <s v="MOTOCICLETA"/>
    <s v="PARTICULAR"/>
    <s v="N/A"/>
    <s v="BUEN ESTADO"/>
    <m/>
    <m/>
    <m/>
    <s v="URBANA"/>
    <s v="MUNICIPAL"/>
    <m/>
    <m/>
    <s v="CALLE 15 # 28-10"/>
    <s v="BOMBONA"/>
    <s v="1"/>
    <m/>
    <s v="PEATON ATRAVIEZA LA VIA SIN OBSERVAR-CONDUCTOR NO REACCIONAR ANTE SITUACION DE PELIGRO"/>
    <m/>
    <s v="HOSPITALARIO"/>
    <s v="CABEZA"/>
    <s v="TRAUMA CRANEOENCEFÁLICO"/>
    <n v="52"/>
    <m/>
    <m/>
  </r>
  <r>
    <n v="42"/>
    <x v="0"/>
    <s v="STTM"/>
    <d v="2016-10-10T00:00:00"/>
    <s v="PLAN NAVIDAD Y CARNAVALES"/>
    <d v="1899-12-30T20:40:00"/>
    <m/>
    <m/>
    <n v="1"/>
    <s v="LUNES"/>
    <x v="9"/>
    <s v="M"/>
    <s v="CRISTIAN CAMILO LOZANO CAÑAR"/>
    <s v="CEDULA"/>
    <s v="1085273822"/>
    <n v="27"/>
    <m/>
    <s v="CHOQUE"/>
    <s v="MOTOCICLETA"/>
    <s v="PARTICULAR"/>
    <s v="CYE50D"/>
    <s v="CONDUCTOR DE MOTOCICLETA"/>
    <s v="CAMION"/>
    <s v="PUBLICO"/>
    <s v="VSA930"/>
    <s v="BUEN ESTADO"/>
    <m/>
    <m/>
    <m/>
    <s v="URBANA"/>
    <s v="MUNICIPAL"/>
    <m/>
    <m/>
    <s v="CRA 11 # 15-29"/>
    <s v="LAS LUNAS"/>
    <s v="2"/>
    <m/>
    <s v="AL PARECER IMPACTA CON EL VEHICULO TIPO CAMION-MOTOCICLISTA ADELANTA CERRANDO"/>
    <m/>
    <s v="HOSPITALARIO"/>
    <s v="PELVIS"/>
    <s v="MIEMBROS INFERIORES"/>
    <n v="48"/>
    <m/>
    <m/>
  </r>
  <r>
    <n v="43"/>
    <x v="0"/>
    <s v="STTM"/>
    <d v="2016-10-17T00:00:00"/>
    <s v="PLAN NAVIDAD Y CARNAVALES"/>
    <d v="1899-12-30T17:40:00"/>
    <m/>
    <m/>
    <n v="1"/>
    <s v="LUNES"/>
    <x v="9"/>
    <s v="M"/>
    <s v="ALVARO ARMANDO JOJOA JOJOA"/>
    <s v="CEDULA"/>
    <s v="1121506966"/>
    <n v="28"/>
    <m/>
    <s v="CHOQUE"/>
    <s v="MOTOCICLETA"/>
    <s v="PARTICULAR"/>
    <s v="QNQ33C"/>
    <s v="ACOMPAÑANTE DE MOTOCICLETA"/>
    <s v="MOTOCICLETA"/>
    <s v="POR ESTABLECER"/>
    <s v="N/A"/>
    <m/>
    <m/>
    <m/>
    <m/>
    <s v="RURAL"/>
    <s v="NACIONAL"/>
    <s v="CORREGIMIENTO CABRERA"/>
    <m/>
    <s v="VEREDA LAS ANIMAS"/>
    <m/>
    <s v="CABRERA"/>
    <s v="115"/>
    <s v="OCUPANTES DE LA MOTOCICLETA SE SALIERON DE LA CALZADA-CONDUCIR EN ESTADO DE EMBRIAGUEZ"/>
    <m/>
    <s v="FALLECIO EN EL LUGAR DE LOS HECHOS"/>
    <s v="CABEZA"/>
    <s v="TRAUMA CRANEOENCEFÁLICO"/>
    <n v="39"/>
    <m/>
    <m/>
  </r>
  <r>
    <n v="44"/>
    <x v="0"/>
    <s v="STTM"/>
    <d v="2016-10-30T00:00:00"/>
    <s v="PLAN NAVIDAD Y CARNAVALES"/>
    <d v="1899-12-30T19:40:00"/>
    <m/>
    <m/>
    <n v="1"/>
    <s v="DOMINGO"/>
    <x v="9"/>
    <s v="M"/>
    <s v="RUBEN DARIO PAZ BURBANO"/>
    <s v="CEDULA"/>
    <n v="1085255270"/>
    <n v="29"/>
    <m/>
    <s v="CHOQUE"/>
    <s v="MOTOCICLETA"/>
    <s v="PARTICULAR"/>
    <s v="OLL66D"/>
    <s v="CONDUCTOR DE MOTOCICLETA"/>
    <m/>
    <m/>
    <s v="N/A"/>
    <m/>
    <m/>
    <m/>
    <m/>
    <s v="URBANA"/>
    <s v="MUNICIPAL"/>
    <m/>
    <m/>
    <s v="CR 11 CON CLL 12"/>
    <s v="PUENTE DEL ESTADIO"/>
    <s v="5"/>
    <s v="114"/>
    <s v="CONDUCTOR IMPACTA EN EL MURO DE LA PARTE ELEVADA DEL PUENTE Y DEBIDO A ESTO EL CUERPO CAE A LA PARTE DEPRIMIDA-CONDUCTOR EN APARENTE ESTADO DE EMBRIAGUEZ"/>
    <m/>
    <s v="FALLECIO EN EL LUGAR DE LOS HECHOS"/>
    <s v="CABEZA"/>
    <s v="TRAUMA CRANEOENCEFÁLICO"/>
    <n v="28"/>
    <m/>
    <m/>
  </r>
  <r>
    <n v="45"/>
    <x v="0"/>
    <s v="DITRA"/>
    <d v="2016-11-14T00:00:00"/>
    <s v="PLAN NAVIDAD Y CARNAVALES"/>
    <d v="1899-12-30T19:00:00"/>
    <m/>
    <m/>
    <n v="1"/>
    <s v="LUNES"/>
    <x v="10"/>
    <s v="F"/>
    <s v="IMELDA BOTINA"/>
    <s v="CEDULA"/>
    <n v="1085255270"/>
    <n v="37"/>
    <m/>
    <s v="ATROPELLO"/>
    <m/>
    <m/>
    <m/>
    <s v="PEATON ATROPELLADO POR VEHICULO"/>
    <m/>
    <m/>
    <m/>
    <m/>
    <m/>
    <m/>
    <m/>
    <s v="RURAL"/>
    <s v="NACIONAL"/>
    <s v="VIA RUMICHACA"/>
    <s v="79+200M"/>
    <s v="VIA RUMICHACA"/>
    <s v="CORREGIMIENTO CATAMBUCO"/>
    <s v="CATAMBUCO"/>
    <m/>
    <s v="AUTOMOVIL ATROPELLA PEATON QUE CRUZA SIN OBSERVAR Y HULLE DEL LUGAR DE LOS HECHOS"/>
    <m/>
    <s v="FALLECIO EN EL LUGAR DE LOS HECHOS"/>
    <s v="CABEZA"/>
    <s v="TRAUMA CRANEOENCEFÁLICO"/>
    <s v="POLCA"/>
    <m/>
    <m/>
  </r>
  <r>
    <n v="46"/>
    <x v="0"/>
    <s v="STTM"/>
    <d v="2016-11-16T00:00:00"/>
    <s v="PLAN NAVIDAD Y CARNAVALES"/>
    <d v="1899-12-30T23:30:00"/>
    <m/>
    <m/>
    <n v="1"/>
    <s v="MIERCOLES"/>
    <x v="10"/>
    <s v="F"/>
    <s v="LUZ ANGELICA  SOLARTE"/>
    <s v="CEDULA"/>
    <n v="27186654"/>
    <n v="69"/>
    <m/>
    <s v="ATROPELLO"/>
    <s v="MOTOCICLETA"/>
    <s v="PARTICULAR"/>
    <s v="RPA92A"/>
    <s v="PEATON ATROPELLADO POR MOTOCICLETA"/>
    <m/>
    <m/>
    <s v="RPA92A"/>
    <m/>
    <m/>
    <m/>
    <m/>
    <s v="URBANA"/>
    <s v="MUNICIPAL"/>
    <m/>
    <m/>
    <s v="CALLE 2 # 21-35"/>
    <s v="AV. PANAMERICANA"/>
    <s v="2"/>
    <m/>
    <s v="AL PARECER PEATON FUE ATROPELLADA POR MOTOCICLETA-NO RESPETAR LA PRELACION DE LOS PEATONES"/>
    <m/>
    <s v="HOSPITALARIO"/>
    <m/>
    <s v="POLITRAUMATISMO"/>
    <n v="52"/>
    <m/>
    <m/>
  </r>
  <r>
    <n v="47"/>
    <x v="0"/>
    <s v="STTM"/>
    <d v="2016-11-20T00:00:00"/>
    <s v="PLAN NAVIDAD Y CARNAVALES"/>
    <d v="1899-12-30T01:30:00"/>
    <m/>
    <m/>
    <n v="1"/>
    <s v="DOMINGO"/>
    <x v="10"/>
    <s v="F"/>
    <s v="ANA XIMENA CORAL QUINTERO"/>
    <s v="CEDULA"/>
    <n v="27082271"/>
    <n v="39"/>
    <m/>
    <s v="VOLCAMIENTO"/>
    <s v="VEHICULO"/>
    <s v="PARTICULAR"/>
    <s v="DOD119"/>
    <s v="ACOMPAÑANTE DE MOTOCICLETA"/>
    <m/>
    <m/>
    <s v="N/A"/>
    <m/>
    <m/>
    <m/>
    <m/>
    <s v="RURAL"/>
    <s v="NACIONAL"/>
    <s v="SECTOR EL TINTO"/>
    <m/>
    <s v="CORREGIMIENTO DE SANTA BARBARA"/>
    <m/>
    <s v="SANTA BARBARA"/>
    <s v="115"/>
    <s v="AL PARECER ELLOS TRANSITABAN DE SUR A NORTE CON DESTINO A LA CIUDAD DE PASTO Y SE SALEN DE LA VIA CAYENDO A UN ABISMO APROXIMADAMENTE DE 500 MTS - AL PARECERE EL CONDUCTOR SE ENCUENTRA EN ESTADO DE EMBRIAGUEZ"/>
    <m/>
    <s v="FALLECIO EN EL LUGAR DE LOS HECHOS"/>
    <s v="ABDOMEN "/>
    <s v="TRAUMA CERRADO DE TORAX"/>
    <n v="61"/>
    <m/>
    <m/>
  </r>
  <r>
    <n v="48"/>
    <x v="0"/>
    <s v="STTM"/>
    <d v="2016-11-23T00:00:00"/>
    <s v="PLAN NAVIDAD Y CARNAVALES"/>
    <d v="1899-12-30T21:40:00"/>
    <m/>
    <m/>
    <n v="1"/>
    <s v="MIERCOLES"/>
    <x v="10"/>
    <s v="M"/>
    <s v="ALEXANDER  VILLOTA CORDOBA"/>
    <s v="CEDULA"/>
    <s v="13,068,822"/>
    <n v="36"/>
    <m/>
    <s v="CHOQUE"/>
    <s v="MOTOCICLETA"/>
    <s v="PARTICULAR"/>
    <s v="N/A"/>
    <s v="CONDUCTOR DE MOTOCICLETA"/>
    <m/>
    <m/>
    <s v="LLZ44A"/>
    <m/>
    <m/>
    <m/>
    <m/>
    <s v="URBANA"/>
    <s v="MUNICIPAL"/>
    <m/>
    <m/>
    <s v="CALLE 17 # 12-67"/>
    <s v="FATIMA"/>
    <s v="2"/>
    <m/>
    <s v="DE ACUERDO AL VIDEO AL PARECER ES EXCESO DE VELOCIDAD EL SE DA SOLO CONTRA UN POSTE-AL PARECER CONDUCTOR EXCEDE LA VELOCIDAD"/>
    <m/>
    <s v="FALLECIO EN EL LUGAR DE LOS HECHOS"/>
    <s v="CABEZA"/>
    <s v="TRAUMA CRANEOENCEFÁLICO"/>
    <n v="53"/>
    <m/>
    <m/>
  </r>
  <r>
    <n v="49"/>
    <x v="0"/>
    <s v="STTM"/>
    <d v="2016-11-29T00:00:00"/>
    <s v="PLAN NAVIDAD Y CARNAVALES"/>
    <d v="1899-12-30T20:35:00"/>
    <m/>
    <m/>
    <n v="1"/>
    <s v="MARTES"/>
    <x v="10"/>
    <s v="F"/>
    <s v="CARMEN AMALIA PATIÑO"/>
    <s v="CEDULA"/>
    <n v="27074006"/>
    <n v="71"/>
    <m/>
    <s v="ATROPELLO"/>
    <s v="VEHICULO"/>
    <s v="PARTICULAR"/>
    <s v="N/A"/>
    <s v="PEATON ATROPELLADO POR VEHICULO"/>
    <m/>
    <m/>
    <s v="MND304"/>
    <m/>
    <m/>
    <m/>
    <m/>
    <s v="URBANA"/>
    <s v="MUNICIPAL"/>
    <m/>
    <m/>
    <s v="CRA 40 Nº 16-30"/>
    <s v="AV. PANAMERICANA"/>
    <s v="9"/>
    <m/>
    <s v="VEHICULO ATROPELLA A PEATON-PEATON CRUZA LA VIA SIN OBSERVAR ART 59 CNT"/>
    <m/>
    <s v="FALLECIO EN EL LUGAR DE LOS HECHOS"/>
    <s v="CABEZA"/>
    <s v="TRAUMA CRANEOENCEFÁLICO"/>
    <n v="7"/>
    <m/>
    <m/>
  </r>
  <r>
    <n v="50"/>
    <x v="0"/>
    <s v="STTM"/>
    <d v="2016-11-26T00:00:00"/>
    <s v="PLAN NAVIDAD Y CARNAVALES"/>
    <d v="1899-12-30T02:20:00"/>
    <m/>
    <m/>
    <n v="1"/>
    <s v="SABADO"/>
    <x v="10"/>
    <s v="M"/>
    <s v="SEGUNDO RICHARD JURADO"/>
    <s v="CEDULA"/>
    <n v="1084222862"/>
    <n v="37"/>
    <m/>
    <s v="PERDIDA DE CONTROL"/>
    <s v="MOTOCICLETA"/>
    <s v="PARTICULAR"/>
    <s v="QNK68C"/>
    <s v="CONDUCTOR DE MOTOCICLETA"/>
    <m/>
    <m/>
    <s v="N/A"/>
    <m/>
    <m/>
    <m/>
    <m/>
    <s v="URBANA"/>
    <s v="MUNICIPAL"/>
    <m/>
    <m/>
    <s v=" CRA 19 CALLE 34-35"/>
    <s v="SANTA MATILDE"/>
    <s v="10"/>
    <m/>
    <s v="AL PARECER LA VICTIMA CONDUCIA LA MOTOCICLETA PIERDE EL EQUILIBRIO Y SE CAE- AL PARECER CONDUCTOR EXCEDE LA VELOCIDAD"/>
    <m/>
    <s v="HOSPITALARIO"/>
    <m/>
    <s v="TRAUMA CRANEOENCEFÁLICO"/>
    <n v="52"/>
    <m/>
    <m/>
  </r>
  <r>
    <n v="51"/>
    <x v="0"/>
    <s v="STTM"/>
    <d v="2016-11-26T00:00:00"/>
    <s v="PLAN NAVIDAD Y CARNAVALES"/>
    <d v="1899-12-30T06:50:00"/>
    <m/>
    <m/>
    <n v="1"/>
    <s v="SABADO"/>
    <x v="10"/>
    <s v="M"/>
    <s v="ROBERTO CARLOS PIANDA"/>
    <s v="CEDULA"/>
    <n v="98391747"/>
    <n v="41"/>
    <m/>
    <s v="VOLCAMIENTO"/>
    <m/>
    <m/>
    <m/>
    <s v="CONDUCTOR DE VEHICULO"/>
    <s v="AUTOMOVIL"/>
    <s v="PUBLICO"/>
    <s v="SDN033"/>
    <m/>
    <m/>
    <m/>
    <m/>
    <s v="RURAL"/>
    <s v="NACIONAL"/>
    <s v="JONGOVITO"/>
    <m/>
    <m/>
    <m/>
    <s v="JONGOVITO"/>
    <s v="115"/>
    <s v="EL SEÑOR AL PARECER CONDUCIA EL AUTOMOVIL TIPO TAXI EL CUAL SE SALE DE LA VIA AL PARECER EL CONDUCTOR PRESENTABA ESTADO DE EMBRIAGUEZ"/>
    <m/>
    <s v="HOSPITALARIO"/>
    <m/>
    <s v="POLITRAUMATISMO"/>
    <n v="52"/>
    <m/>
    <m/>
  </r>
  <r>
    <n v="52"/>
    <x v="0"/>
    <s v="STTM"/>
    <d v="2016-11-30T00:00:00"/>
    <s v="PLAN NAVIDAD Y CARNAVALES"/>
    <d v="1899-12-30T18:15:00"/>
    <m/>
    <m/>
    <n v="1"/>
    <s v="MIERCOLES"/>
    <x v="10"/>
    <s v="F"/>
    <s v="MARIA ESPERANZA CULCHA "/>
    <s v="CEDULA"/>
    <n v="27071079"/>
    <n v="73"/>
    <m/>
    <s v="ATROPELLO"/>
    <m/>
    <m/>
    <s v="OVX98A"/>
    <s v="PEATON ATROPELLADO POR MOTOCICLETA"/>
    <s v="MOTOCICLETA"/>
    <s v="PARTICULAR"/>
    <s v="N/A"/>
    <s v="Fantasma"/>
    <m/>
    <m/>
    <m/>
    <s v="URBANA"/>
    <s v="MUNICIPAL"/>
    <m/>
    <m/>
    <s v="CALLE 19 CRA 3E"/>
    <m/>
    <s v="4"/>
    <m/>
    <s v="SEGÚN INFORMACION DE FAMILIARES LA SEÑORA FUE ATROPELLADA POR UNA MOTOCICLETA QUE EMPRENDE LA HUIDA"/>
    <m/>
    <s v="HOSPITALARIO"/>
    <s v="CABEZA"/>
    <s v="TRAUMA CRANEOENCEFÁLICO"/>
    <n v="31"/>
    <m/>
    <m/>
  </r>
  <r>
    <n v="53"/>
    <x v="0"/>
    <s v="STTM"/>
    <d v="2016-12-06T00:00:00"/>
    <s v="PLAN NAVIDAD Y CARNAVALES"/>
    <d v="1899-12-30T13:10:00"/>
    <m/>
    <m/>
    <n v="1"/>
    <s v="MARTES"/>
    <x v="11"/>
    <s v="F"/>
    <s v="MARIA DOLORES RIASCOS"/>
    <s v="CEDULA"/>
    <n v="27542210"/>
    <n v="91"/>
    <m/>
    <s v="ATROPELLO"/>
    <m/>
    <m/>
    <m/>
    <s v="PEATON ATROPELLADO POR MOTOCICLETA"/>
    <s v="MOTOCICLETA"/>
    <s v="PARTICULAR"/>
    <s v="AZD05E"/>
    <m/>
    <m/>
    <m/>
    <m/>
    <s v="URBANA"/>
    <s v="MUNICIPAL"/>
    <m/>
    <m/>
    <s v="CALLE 2 # 14-41"/>
    <s v="AV. PANAMERICANA"/>
    <s v="6"/>
    <m/>
    <s v="LA VICTIMA FUE ATROPELLADO POR LA MOTOCICLETA-TRANSITAR SIN ACOMPAÑANTE MAYOR DE 16 AÑOS"/>
    <m/>
    <s v="HOSPITALARIO"/>
    <m/>
    <s v="POLITRAUMATISMO"/>
    <n v="8"/>
    <m/>
    <m/>
  </r>
  <r>
    <n v="54"/>
    <x v="0"/>
    <s v="STTM"/>
    <d v="2016-12-08T00:00:00"/>
    <s v="PLAN NAVIDAD Y CARNAVALES"/>
    <d v="1899-12-30T21:45:00"/>
    <m/>
    <m/>
    <n v="1"/>
    <s v="JUEVES"/>
    <x v="11"/>
    <s v="M"/>
    <s v="MAURO VICTORIANO ENRIQUEZ DIAZ"/>
    <s v="CEDULA"/>
    <n v="12951876"/>
    <n v="68"/>
    <m/>
    <s v="ATROPELLO"/>
    <s v="MOTOCICLETA"/>
    <s v="PARTICULAR"/>
    <m/>
    <s v="PEATON ATROPELLADO POR MOTOCICLETA"/>
    <s v="MOTOCICLETA"/>
    <s v="PARTICULAR"/>
    <s v="XCN49D"/>
    <m/>
    <m/>
    <m/>
    <m/>
    <s v="URBANA"/>
    <s v="MUNICIPAL"/>
    <m/>
    <m/>
    <s v="CRA 40 #18B-41"/>
    <s v="AV. PANAMERICANA"/>
    <n v="9"/>
    <n v="115"/>
    <s v="PEATON ATROPELLADO POR MOTOCICLETA-CONDUCTOR EN ESTADO DE EMBRIAGUEZ"/>
    <m/>
    <s v="HOSPITALARIO"/>
    <m/>
    <s v="POLITRAUMATISMO"/>
    <n v="14"/>
    <m/>
    <m/>
  </r>
  <r>
    <n v="55"/>
    <x v="0"/>
    <s v="STTM"/>
    <d v="2016-12-11T00:00:00"/>
    <s v="PLAN NAVIDAD Y CARNAVALES"/>
    <d v="1899-12-30T04:50:00"/>
    <m/>
    <m/>
    <n v="1"/>
    <s v="DOMINGO"/>
    <x v="11"/>
    <s v="M"/>
    <s v="JOSE MANUEL ERASO MONTILLA"/>
    <s v="CEDULA"/>
    <n v="1085290101"/>
    <n v="25"/>
    <m/>
    <s v="VOLCAMIENTO"/>
    <s v="AUTOMOVIL "/>
    <s v="PARTICULAR"/>
    <s v="BRX468"/>
    <s v="CONDUCTOR DE VEHICULO"/>
    <m/>
    <m/>
    <m/>
    <m/>
    <m/>
    <m/>
    <m/>
    <s v="RURAL"/>
    <s v="MUNICIPAL"/>
    <s v="CORREGIMIENTO MAPACHICO"/>
    <m/>
    <s v="FONTIBON"/>
    <m/>
    <s v="MAPACHICO"/>
    <s v="114"/>
    <s v="AL PARECER EL CONDUCTOR SE ENCUENTRA EN ESTADO DE EMBRIAGUEZ"/>
    <m/>
    <s v="FALLECIO EN EL LUGAR DE LOS HECHOS"/>
    <m/>
    <s v="POLITRAUMATISMO"/>
    <n v="30"/>
    <m/>
    <m/>
  </r>
  <r>
    <n v="56"/>
    <x v="0"/>
    <s v="STTM"/>
    <d v="2016-12-22T00:00:00"/>
    <s v="PLAN NAVIDAD Y CARNAVALES"/>
    <d v="1899-12-30T19:30:00"/>
    <m/>
    <m/>
    <n v="1"/>
    <s v="JUEVES"/>
    <x v="11"/>
    <s v="F"/>
    <s v="MARIA GOMEZ YAURIPOMA"/>
    <s v="CEDULA"/>
    <n v="171.86500000000001"/>
    <n v="78"/>
    <m/>
    <s v="ATROPELLO"/>
    <s v="MOTOCICLETA"/>
    <s v="PARTICULAR"/>
    <s v="WZJ85C"/>
    <s v="PEATON ATROPELLADO POR MOTOCICLETA"/>
    <m/>
    <m/>
    <m/>
    <m/>
    <m/>
    <m/>
    <m/>
    <s v="URBANA"/>
    <s v="MUNICIPAL"/>
    <m/>
    <m/>
    <s v="CLL 12 # 11-50"/>
    <s v="PUENTE ESTADIO"/>
    <n v="5"/>
    <m/>
    <s v="AL PARECER EL CONDUCTOR DE LA MOTOCICLETA NO RESPETA LA PRELACION DEL PEATON"/>
    <m/>
    <s v="FALLECIO EN EL LUGAR DE LOS HECHOS"/>
    <m/>
    <s v="POLITRAUMATISMO"/>
    <n v="15"/>
    <m/>
    <m/>
  </r>
  <r>
    <n v="57"/>
    <x v="0"/>
    <s v="DITRA"/>
    <d v="2016-12-25T00:00:00"/>
    <s v="PLAN NAVIDAD Y CARNAVALES"/>
    <d v="1899-12-30T19:40:00"/>
    <m/>
    <m/>
    <n v="1"/>
    <s v="DOMINGO"/>
    <x v="11"/>
    <s v="M"/>
    <s v="N/R N/R"/>
    <s v="CEDULA"/>
    <m/>
    <n v="28"/>
    <m/>
    <s v="CHOQUE"/>
    <s v="CAMIONETA"/>
    <s v="PARTICULAR"/>
    <s v="HCZ322"/>
    <s v="CONDUCTOR DE MOTOCICLETA"/>
    <s v="MOTOCICLETA"/>
    <s v="PARTICULAR"/>
    <s v="GJD68E"/>
    <m/>
    <m/>
    <m/>
    <m/>
    <s v="RURAL"/>
    <s v="NACIONAL"/>
    <s v="SECTOR BOTANA"/>
    <s v="3+300"/>
    <m/>
    <s v="VIA ORIENTAL CATAMBUCO DAZA"/>
    <s v="CATAMBUCO"/>
    <m/>
    <s v="CAMION INVADE CARRIL DEL SENTIDO CONTRARIO-CAMIONETA"/>
    <m/>
    <s v="FALLECIO EN EL LUGAR DE LOS HECHOS"/>
    <m/>
    <s v="POLITRAUMATISMO"/>
    <s v="POLCA"/>
    <m/>
    <m/>
  </r>
  <r>
    <n v="58"/>
    <x v="0"/>
    <s v="STTM"/>
    <d v="2016-12-30T00:00:00"/>
    <s v="PLAN NAVIDAD Y CARNAVALES"/>
    <d v="1899-12-30T06:30:00"/>
    <m/>
    <m/>
    <n v="1"/>
    <s v="VIERNES"/>
    <x v="11"/>
    <s v="M"/>
    <s v="CARLOS ALBERTO JATIVA"/>
    <s v="CEDULA"/>
    <n v="5198957"/>
    <n v="73"/>
    <m/>
    <s v="ATROPELLO"/>
    <s v="TAXI"/>
    <s v="PUBLICO"/>
    <s v="SVP496"/>
    <s v="PEATON ATROPELLADO POR TAXI"/>
    <m/>
    <m/>
    <m/>
    <m/>
    <m/>
    <m/>
    <m/>
    <s v="URBANA"/>
    <s v="MUNICIPAL"/>
    <m/>
    <m/>
    <s v="CRA 6 # 16D-50"/>
    <s v="TERMINAL DE TRANSPORTES"/>
    <n v="5"/>
    <m/>
    <s v="CRUZAR SIN OBSERVAR"/>
    <m/>
    <s v="HOSPITALARIO"/>
    <m/>
    <s v="POLITRAUMATISMO"/>
    <s v="HOSPITALARIO"/>
    <m/>
    <m/>
  </r>
  <r>
    <n v="59"/>
    <x v="1"/>
    <s v="STTM"/>
    <d v="2017-01-06T00:00:00"/>
    <s v="PLAN NAVIDAD Y CARNAVALES"/>
    <d v="1899-12-30T14:44:00"/>
    <d v="2017-01-08T00:00:00"/>
    <d v="1899-12-30T15:00:00"/>
    <n v="1"/>
    <s v="VIERNES"/>
    <x v="0"/>
    <s v="M"/>
    <s v="LUIS ALFONSO PAZ"/>
    <s v="CEDULA"/>
    <n v="1799953"/>
    <n v="79"/>
    <s v="520016000487201780007"/>
    <s v="ATROPELLO"/>
    <s v="MOTOCICLETA"/>
    <s v="PARTICULAR"/>
    <s v="GIF97E"/>
    <s v="PEATON ATROPELLADO POR MOTOCICLETA"/>
    <s v="N/A"/>
    <s v="N/A"/>
    <s v="N/A"/>
    <m/>
    <m/>
    <m/>
    <m/>
    <s v="URBANA"/>
    <s v="MUNICIPAL"/>
    <m/>
    <m/>
    <s v="CLL 9 No 16-12"/>
    <s v="AV. PANAMERICANA"/>
    <s v="2"/>
    <m/>
    <s v="NO RESPETAR PRELACION DE LOS PEATONES"/>
    <s v="CONDUCTOR NO RESPETA PRELACION DEL PEATON"/>
    <s v="HOSPITALARIO"/>
    <m/>
    <s v="TRAUMA CRANEOENCEFÁLICO"/>
    <n v="30"/>
    <n v="518920"/>
    <m/>
  </r>
  <r>
    <n v="60"/>
    <x v="1"/>
    <s v="STTM"/>
    <d v="2017-01-19T00:00:00"/>
    <m/>
    <d v="1899-12-30T06:47:00"/>
    <d v="2017-02-03T00:00:00"/>
    <d v="1899-12-30T21:50:00"/>
    <n v="1"/>
    <s v="JUEVES"/>
    <x v="0"/>
    <s v="M"/>
    <s v="JOSE RAFAEL ESTRADA ERASO"/>
    <s v="CEDULA"/>
    <n v="1719731"/>
    <n v="69"/>
    <s v="520016000487201780036"/>
    <s v="ATROPELLO"/>
    <s v="MOTOCICLETA"/>
    <s v="PARTICULAR"/>
    <s v="DGH25D"/>
    <s v="PEATON ATROPELLADO POR MOTOCICLETA"/>
    <m/>
    <m/>
    <m/>
    <m/>
    <m/>
    <m/>
    <m/>
    <s v="URBANA"/>
    <s v="MUNICIPAL"/>
    <m/>
    <m/>
    <s v="CRA 27 CLL 18"/>
    <s v="CENTRO"/>
    <s v="1"/>
    <m/>
    <s v="NO RESPETAR PRELACION DE LOS PEATONES"/>
    <s v="CONDUCTOR DE MOTOCICLETA NO RESPETA LA PRELACION DEL PEATON"/>
    <s v="HOSPITALARIO"/>
    <m/>
    <s v="MIEMBRO INFERIOR DERECHO"/>
    <n v="48"/>
    <n v="518969"/>
    <m/>
  </r>
  <r>
    <n v="61"/>
    <x v="1"/>
    <s v="STTM"/>
    <d v="2017-01-27T00:00:00"/>
    <m/>
    <d v="1899-12-30T19:24:00"/>
    <d v="2017-01-27T00:00:00"/>
    <d v="1899-12-30T19:25:00"/>
    <n v="1"/>
    <s v="VIERNES"/>
    <x v="0"/>
    <s v="M"/>
    <s v="ROBERTO ANTONIO GUERRERO CHAVEZ"/>
    <s v="CEDULA"/>
    <n v="1800613"/>
    <n v="78"/>
    <s v="520016000487201780061"/>
    <s v="ATROPELLO"/>
    <s v="MOTOCICLETA"/>
    <s v="PARTICULAR"/>
    <s v="DHJ80D"/>
    <s v="PEATON ATROPELLADO POR MOTOCICLETA"/>
    <m/>
    <m/>
    <m/>
    <m/>
    <m/>
    <m/>
    <m/>
    <s v="URBANA"/>
    <s v="MUNICIPAL"/>
    <m/>
    <m/>
    <s v="CRA 4 # 19-115"/>
    <s v="EL TEJAR"/>
    <s v="4"/>
    <m/>
    <s v="CRUZAR SIN OBSERVAR"/>
    <s v="PEATON CRUZA SIN OBSERVAR"/>
    <s v="HOSPITALARIO"/>
    <m/>
    <s v="TRAUMA CRANEOENCEFÁLICO"/>
    <n v="31"/>
    <n v="519022"/>
    <m/>
  </r>
  <r>
    <n v="62"/>
    <x v="1"/>
    <s v="DITRA"/>
    <d v="2017-01-14T00:00:00"/>
    <m/>
    <d v="1899-12-30T15:45:00"/>
    <d v="2017-01-30T00:00:00"/>
    <d v="1899-12-30T15:45:00"/>
    <n v="1"/>
    <s v="SABADO"/>
    <x v="0"/>
    <s v="M"/>
    <s v="MYRIAM DEL CARMEN  GONZALES ZUÑIGA"/>
    <s v="CEDULA"/>
    <n v="30715978"/>
    <n v="55"/>
    <s v="520016000485201780013"/>
    <s v="CHOQUE"/>
    <s v="AUTOMOVIL"/>
    <s v="PARTICULAR"/>
    <s v="PEN341"/>
    <s v="ACOMPAÑANTE DE VEHICULO"/>
    <s v="BUS"/>
    <s v="PUBLICO"/>
    <s v="UFF746"/>
    <m/>
    <m/>
    <m/>
    <m/>
    <s v="RURAL"/>
    <s v="NACIONAL"/>
    <s v="VIA RUMICHACA- PASTO"/>
    <s v="72+900 MTS"/>
    <m/>
    <s v="CUBIJAN ALTO"/>
    <s v="CATAMBUCO"/>
    <m/>
    <s v="INVADIR CARRIL"/>
    <s v="AUTOMOVIL INVADE CARRIL DEL SENTIDO CONTRARIO"/>
    <s v="HOSPITALARIO"/>
    <m/>
    <s v="POLITRAUMATISMO"/>
    <s v="POLCA"/>
    <m/>
    <m/>
  </r>
  <r>
    <n v="63"/>
    <x v="1"/>
    <s v="STTM"/>
    <d v="2017-02-02T00:00:00"/>
    <m/>
    <d v="1899-12-30T02:40:00"/>
    <d v="2017-02-03T00:00:00"/>
    <d v="1899-12-30T02:40:00"/>
    <n v="1"/>
    <s v="JUEVES"/>
    <x v="1"/>
    <s v="M"/>
    <s v="EDWIN ANDRES  GOYES"/>
    <s v="CEDULA"/>
    <n v="1085324980"/>
    <n v="22"/>
    <s v="520016000487201780077"/>
    <s v="CHOQUE"/>
    <s v="MOTOCICLETA"/>
    <s v="PARTICULAR"/>
    <s v="SJZ99D"/>
    <s v="CONDUCTOR DE MOTOCICLETA"/>
    <m/>
    <m/>
    <m/>
    <m/>
    <m/>
    <m/>
    <m/>
    <s v="URBANA"/>
    <s v="MUNICIPAL"/>
    <m/>
    <m/>
    <s v="CLL 2 # 33-154"/>
    <s v="AV. PANAMERICANA"/>
    <s v="7"/>
    <s v="114"/>
    <s v="EMBRIAGUEZ APARENTE"/>
    <s v="APARENTE ESTADO DE EMBRAIGUEZ CONDUCTOR CHOCA CONTRA UN POSTE"/>
    <s v="HOSPITALARIO"/>
    <m/>
    <s v="TRAUMA CRANEOENCEFÁLICO"/>
    <n v="32"/>
    <n v="519047"/>
    <m/>
  </r>
  <r>
    <n v="64"/>
    <x v="1"/>
    <s v="STTM"/>
    <d v="2017-02-07T00:00:00"/>
    <m/>
    <d v="1899-12-30T13:30:00"/>
    <d v="2017-02-07T00:00:00"/>
    <d v="1899-12-30T13:30:00"/>
    <n v="1"/>
    <s v="MARTES"/>
    <x v="1"/>
    <s v="F"/>
    <s v="ANGEL MARIA ZAMORA RODRIGUEZ"/>
    <s v="CEDULA"/>
    <n v="2633721"/>
    <n v="86"/>
    <s v="520016000487201780093"/>
    <s v="ATROPELLO"/>
    <s v="AUTOMOVIL"/>
    <s v="PARTICULAR"/>
    <m/>
    <s v="PEATON ATROPELLADO POR VEHICULO"/>
    <m/>
    <m/>
    <m/>
    <m/>
    <m/>
    <m/>
    <m/>
    <s v="URBANA"/>
    <s v="MUNICIPAL"/>
    <m/>
    <m/>
    <s v="CLL 31C CRA 39"/>
    <s v="ARANDA"/>
    <s v="10"/>
    <m/>
    <s v="CRUZAR SIN OBSERVAR"/>
    <s v="AL PARECER LA VICTIMA FUE ATROPELLADO POR UN VEHICULO TIPO TAXIDEL CUAL NO SE TIENE INFORMACION"/>
    <s v="HOSPITALARIO"/>
    <m/>
    <s v="POLITRAUMATISMO"/>
    <n v="1"/>
    <n v="519074"/>
    <m/>
  </r>
  <r>
    <n v="65"/>
    <x v="1"/>
    <s v="STTM"/>
    <d v="2017-02-13T00:00:00"/>
    <m/>
    <d v="1899-12-30T10:25:00"/>
    <d v="2017-02-13T00:00:00"/>
    <d v="1899-12-30T10:25:00"/>
    <n v="1"/>
    <s v="LUNES"/>
    <x v="1"/>
    <s v="M"/>
    <s v="DANIEL OVILIO GUERRERO"/>
    <s v="CEDULA"/>
    <n v="5251762"/>
    <n v="59"/>
    <s v="520016000487201780120"/>
    <s v="ATROPELLO"/>
    <s v="CAMION"/>
    <s v="PUBLICO"/>
    <s v="SBN225"/>
    <s v="PEATON ATROPELLADO POR VEHICULO"/>
    <m/>
    <m/>
    <m/>
    <m/>
    <m/>
    <m/>
    <m/>
    <s v="URBANA"/>
    <s v="MUNICIPAL"/>
    <m/>
    <m/>
    <s v="CRA 40 A # 19A-44"/>
    <s v="AV. PANAMERICANA"/>
    <s v="9"/>
    <m/>
    <s v="CONDUCTOR NO RESPETA PRELACION DEL PEATON"/>
    <s v="AL PARECER EL CONDUCTOR NO RESPETA LA PRELACION DEL PEATON QUE ATRAVIEZA LA CALZADA DE OCCIDENTE A ORIENTE"/>
    <s v="HOSPITALARIO"/>
    <m/>
    <s v="TRAUMA CRANEOENCEFÁLICO"/>
    <n v="31"/>
    <n v="519111"/>
    <m/>
  </r>
  <r>
    <n v="66"/>
    <x v="1"/>
    <s v="STTM"/>
    <d v="2017-02-18T00:00:00"/>
    <m/>
    <d v="1899-12-30T00:24:00"/>
    <d v="2017-02-21T00:00:00"/>
    <d v="1899-12-30T00:24:00"/>
    <n v="1"/>
    <s v="SABADO"/>
    <x v="1"/>
    <s v="M"/>
    <s v="ALBERTO MORAN GUERRERO"/>
    <s v="CEDULA"/>
    <n v="98390468"/>
    <n v="41"/>
    <s v="520016000487201780136"/>
    <s v="CHOQUE"/>
    <s v="MOTOCICLETA"/>
    <s v="PARTICULAR"/>
    <s v="QNX27C"/>
    <s v="CONDUCTOR DE MOTOCICLETA"/>
    <s v="BUS"/>
    <s v="PUBLICO"/>
    <s v="SVQ478"/>
    <m/>
    <m/>
    <m/>
    <m/>
    <s v="URBANA"/>
    <s v="MUNICIPAL"/>
    <m/>
    <m/>
    <s v="CALL 22 CRA 7 E"/>
    <s v="GUAMUEZ"/>
    <s v="3"/>
    <m/>
    <s v="CONDUCTOR DE MOTOCICLETA INVADIR CARRIL DEL SENTIDO CONTRARIO"/>
    <s v="CONDUCTOR DE MOTOCICLETA INVADE CARRIL DEL SENTIDO CONTRARIO ALCOHOLEMIA POR ESTABLECER"/>
    <s v="HOSPITALARIO"/>
    <m/>
    <s v="TRAUMA CERRADO DE TORAX"/>
    <n v="31"/>
    <n v="519140"/>
    <m/>
  </r>
  <r>
    <n v="67"/>
    <x v="1"/>
    <s v="DITRA"/>
    <d v="2017-02-20T00:00:00"/>
    <m/>
    <d v="1899-12-30T01:20:00"/>
    <d v="2017-02-21T00:00:00"/>
    <d v="1899-12-30T01:20:00"/>
    <n v="1"/>
    <s v="LUNES"/>
    <x v="1"/>
    <s v="M"/>
    <s v="DIMAX ALEXANDER ARTURO LASSO"/>
    <s v="CEDULA"/>
    <n v="5218475"/>
    <n v="35"/>
    <m/>
    <s v="CHOQUE"/>
    <s v="INVESTIGACION"/>
    <s v="PARTICULAR"/>
    <m/>
    <s v="CONDUCTOR DE MOTOCICLETA"/>
    <s v="MOTOCICLETA"/>
    <s v="PARTICULAR"/>
    <s v="OKQ-96D"/>
    <m/>
    <m/>
    <m/>
    <m/>
    <s v="RURAL"/>
    <s v="NACIONAL"/>
    <m/>
    <s v="79+100 MTS"/>
    <m/>
    <s v="SALIDA AL SUR"/>
    <s v="CATAMBUCO"/>
    <s v="114"/>
    <s v="EMBRIAGUEZ APARENTE- EXCESO DE VELOCIDAD "/>
    <s v="APARENTE ESTADO DE EMBRAIGUEZ CONDUCTOR CHOCA CONTRA UN POSTE"/>
    <s v="FALLECIO EN EL LUGAR DE LOS HECHOS"/>
    <m/>
    <s v="TRAUMA CRANEOENCEFÁLICO"/>
    <s v="POLCA"/>
    <m/>
    <m/>
  </r>
  <r>
    <n v="68"/>
    <x v="1"/>
    <s v="STTM"/>
    <d v="2017-02-24T00:00:00"/>
    <m/>
    <d v="1899-12-30T01:05:00"/>
    <d v="2017-02-24T00:00:00"/>
    <d v="1899-12-30T01:15:00"/>
    <n v="1"/>
    <s v="VIERNES"/>
    <x v="1"/>
    <s v="M"/>
    <s v="JUAN CARLOS BUCHELI"/>
    <s v="CEDULA"/>
    <n v="1085319372"/>
    <n v="21"/>
    <s v="520016000487201780159"/>
    <s v="CHOQUE"/>
    <s v="MOTOCICLETA"/>
    <s v="PARTICULAR"/>
    <s v="XAM80C"/>
    <s v="CONDUCTOR DE MOTOCICLETA"/>
    <m/>
    <m/>
    <m/>
    <m/>
    <m/>
    <m/>
    <m/>
    <s v="URBANA"/>
    <s v="NACIONAL"/>
    <m/>
    <m/>
    <s v="CALLE 18 # 41A-19"/>
    <s v="EL DORADO"/>
    <s v="9"/>
    <s v="115"/>
    <s v="EMBRIAGUEZ O PSICOACTIVAS"/>
    <s v="APARENTE ESTADO DE EMBRAIGUEZ DEL CONDUCTOR"/>
    <s v="FALLECIO EN EL LUGAR DE LOS HECHOS"/>
    <m/>
    <s v="POLITRAUMATISMO"/>
    <n v="39"/>
    <n v="519172"/>
    <m/>
  </r>
  <r>
    <n v="69"/>
    <x v="1"/>
    <s v="STTM"/>
    <d v="2017-02-24T00:00:00"/>
    <m/>
    <d v="1899-12-30T01:05:00"/>
    <d v="2017-02-24T00:00:00"/>
    <d v="1899-12-30T01:15:00"/>
    <n v="1"/>
    <s v="VIERNES"/>
    <x v="1"/>
    <s v="F"/>
    <s v="MERCEDES JOHANA LOPEZ"/>
    <s v="CEDULA"/>
    <n v="36759642"/>
    <n v="35"/>
    <s v="520016000487201780159"/>
    <s v="CHOQUE"/>
    <s v="MOTOCICLETA"/>
    <s v="PARTICULAR"/>
    <s v="XAM80C"/>
    <s v="ACOMPAÑANTE DE MOTOCICLETA"/>
    <s v="MOTOCICLETA"/>
    <s v="PARTICULAR"/>
    <m/>
    <m/>
    <m/>
    <m/>
    <m/>
    <s v="URBANA"/>
    <s v="NACIONAL"/>
    <m/>
    <m/>
    <s v="CALLE 18 # 41A-19"/>
    <s v="EL DORADO"/>
    <s v="9"/>
    <s v="115"/>
    <s v="EMBRIAGUEZ O PSICOACTIVAS"/>
    <s v="APARENTE ESTADO DE EMBRAIGUEZ DEL CONDUCTOR"/>
    <s v="HOSPITALARIO"/>
    <m/>
    <s v="POLITRAUMATISMO"/>
    <n v="39"/>
    <n v="519172"/>
    <m/>
  </r>
  <r>
    <n v="70"/>
    <x v="1"/>
    <s v="DITRA"/>
    <d v="2017-02-28T00:00:00"/>
    <m/>
    <d v="1899-12-30T21:40:00"/>
    <d v="2017-03-01T00:00:00"/>
    <d v="1899-12-30T22:00:00"/>
    <n v="1"/>
    <s v="MARTES"/>
    <x v="1"/>
    <s v="F"/>
    <s v="MARIA JOSE NARVAEZ GUZMAN"/>
    <s v="TARJETA DE IDENTIDAD"/>
    <n v="1193481577"/>
    <n v="15"/>
    <m/>
    <s v="CHOQUE"/>
    <s v="AUTOMOVIL"/>
    <s v="PARTICULAR"/>
    <s v="CYB918"/>
    <s v="ACOMPAÑANTE DE VEHICULO"/>
    <m/>
    <m/>
    <m/>
    <m/>
    <m/>
    <m/>
    <m/>
    <s v="RURAL"/>
    <s v="NACIONAL"/>
    <m/>
    <s v="19+200 MTS"/>
    <s v="VARIANTE DAZA"/>
    <m/>
    <s v="BUESAQUILLO"/>
    <m/>
    <s v="EXCESO DE VELOCIDAD"/>
    <s v="IMPERICIA EN EL MANEJO Y EXCESO DE VELOCIDAD"/>
    <s v="HOSPITALARIO"/>
    <m/>
    <s v="TRAUMA CRANEOENCEFÁLICO"/>
    <s v="POLCA"/>
    <m/>
    <m/>
  </r>
  <r>
    <n v="71"/>
    <x v="1"/>
    <s v="STTM"/>
    <d v="2017-03-01T00:00:00"/>
    <m/>
    <d v="1899-12-30T14:24:00"/>
    <d v="2017-03-01T00:00:00"/>
    <d v="1899-12-30T14:20:00"/>
    <n v="1"/>
    <s v="MIERCOLES"/>
    <x v="2"/>
    <s v="M"/>
    <s v="OSCAR GIOVANY  MERA VICTORIA"/>
    <s v="CEDULA"/>
    <n v="1085267646"/>
    <n v="28"/>
    <s v="520016000487201780175"/>
    <s v="CHOQUE"/>
    <s v="AUTOMOVIL"/>
    <s v="PARTICULAR"/>
    <s v="CLL968"/>
    <s v="CONDUCTOR DE MOTOCICLETA"/>
    <s v="MOTOCICLETA"/>
    <s v="PARTICULAR"/>
    <s v="IVQ57D"/>
    <m/>
    <m/>
    <m/>
    <m/>
    <s v="URBANA"/>
    <s v="MUNICIPAL"/>
    <m/>
    <m/>
    <s v="CALLE 13A CRA 18"/>
    <s v="LAS AMERICAS"/>
    <n v="1"/>
    <m/>
    <s v="NO RESPETAR PRELACION"/>
    <s v="CONDUCTOR DE AUTOMOVIL NO RESPETA PRELACION DEL MOTCICLISTA"/>
    <s v="HOSPITALARIO"/>
    <m/>
    <s v="TRAUMA CRANEOENCEFÁLICO"/>
    <n v="37"/>
    <n v="519203"/>
    <m/>
  </r>
  <r>
    <n v="72"/>
    <x v="1"/>
    <s v="STTM"/>
    <d v="2017-03-18T00:00:00"/>
    <m/>
    <d v="1899-12-30T06:15:00"/>
    <d v="2017-03-18T00:00:00"/>
    <d v="1899-12-30T06:15:00"/>
    <n v="1"/>
    <s v="SABADO"/>
    <x v="2"/>
    <s v="M"/>
    <s v="CHRISTIAN ALEXANDER LOPEZ DEJOY"/>
    <s v="CEDULA"/>
    <n v="1233191212"/>
    <n v="19"/>
    <s v="520016000487201780231"/>
    <s v="ATROPELLO"/>
    <m/>
    <s v="PUBLICO"/>
    <m/>
    <s v="PEATON ATROPELLADO POR VEHICULO"/>
    <s v="CAMION"/>
    <m/>
    <s v="VSC640"/>
    <m/>
    <m/>
    <m/>
    <m/>
    <s v="URBANA"/>
    <s v="MUNICIPAL"/>
    <m/>
    <m/>
    <s v="CALLE 19b # 9 ESTE -04"/>
    <s v="CANCHALA"/>
    <n v="4"/>
    <n v="115"/>
    <s v="PEATON EMBRIAGUEZ"/>
    <s v="PEATON EN APARENTE ESTADO DE EMBRIAGUEZ"/>
    <s v="HOSPITALARIO"/>
    <m/>
    <s v="TRAUMA CRANEOENCEFÁLICO"/>
    <n v="3"/>
    <n v="611061"/>
    <m/>
  </r>
  <r>
    <n v="73"/>
    <x v="1"/>
    <s v="STTM"/>
    <d v="2017-03-07T00:00:00"/>
    <m/>
    <d v="1899-12-30T09:33:00"/>
    <d v="2017-03-17T00:00:00"/>
    <d v="1899-12-30T09:30:00"/>
    <n v="1"/>
    <s v="MARTES"/>
    <x v="2"/>
    <s v="M"/>
    <s v="NICEFORO  BECERRA JOSA"/>
    <s v="CEDULA"/>
    <n v="1819063"/>
    <n v="80"/>
    <s v="520016000487201780193"/>
    <s v="ATROPELLO"/>
    <s v="CAMIONETA"/>
    <s v="PUBLICO"/>
    <s v="ZDA410"/>
    <s v="PEATON ATROPELLADO POR VEHICULO"/>
    <m/>
    <m/>
    <m/>
    <m/>
    <m/>
    <m/>
    <m/>
    <s v="URBANA"/>
    <s v="MUNICIPAL"/>
    <m/>
    <m/>
    <s v="CALLE 12 # 2-92"/>
    <s v="CHAPAL"/>
    <n v="5"/>
    <m/>
    <s v="NO RESPETAR PRELACION DEL PEATON"/>
    <s v="NO RESPETAR PRELACION DEL PEATON"/>
    <s v="HOSPITALARIO"/>
    <m/>
    <s v="POLITRAUMATISMO"/>
    <n v="57"/>
    <n v="519235"/>
    <m/>
  </r>
  <r>
    <n v="74"/>
    <x v="1"/>
    <s v="STTM"/>
    <d v="2017-03-12T00:00:00"/>
    <m/>
    <d v="1899-12-30T01:28:00"/>
    <d v="2017-05-22T00:00:00"/>
    <d v="1899-12-30T05:30:00"/>
    <n v="1"/>
    <s v="DOMINGO"/>
    <x v="2"/>
    <s v="M"/>
    <s v="JHON JAIRO  PUERRES PINCHAO"/>
    <s v="CEDULA"/>
    <n v="12753858"/>
    <n v="36"/>
    <s v="520016000487201780206"/>
    <s v="CHOQUE"/>
    <s v="MOTOCICLETA"/>
    <s v="PARTICULAR"/>
    <s v="OMB46D"/>
    <s v="CONDUCTOR DE MOTOCICLETA"/>
    <m/>
    <m/>
    <m/>
    <m/>
    <m/>
    <m/>
    <m/>
    <s v="URBANA"/>
    <s v="MUNICIPAL"/>
    <m/>
    <m/>
    <s v="CLL 12 No 8 A-101"/>
    <s v="CHAPAL"/>
    <n v="5"/>
    <m/>
    <s v="EXCESO DE VELOCIDAD"/>
    <s v="AL PARECER EL CONDUCTOR IBA EN EXCCESO DE VELOCIDAD Y CHOCA CONTRA EL SEPARADOR"/>
    <s v="HOSPITALARIO"/>
    <m/>
    <s v="TRAUMA CRANEOENCEFÁLICO"/>
    <m/>
    <n v="519259"/>
    <m/>
  </r>
  <r>
    <n v="75"/>
    <x v="1"/>
    <s v="STTM"/>
    <d v="2017-03-22T00:00:00"/>
    <m/>
    <d v="1899-12-30T12:10:00"/>
    <d v="2017-03-22T00:00:00"/>
    <d v="1899-12-30T12:10:00"/>
    <n v="1"/>
    <s v="MIERCOLES"/>
    <x v="2"/>
    <s v="M"/>
    <s v="DANIEL ESTEBAN MELO BUCHELI"/>
    <s v="CEDULA"/>
    <n v="1085327001"/>
    <n v="21"/>
    <s v="520016000487201780245"/>
    <s v="CHOQUE"/>
    <s v="MOTOCICLETA"/>
    <s v="PARTICULAR"/>
    <s v="SIZ08D"/>
    <s v="CONDUCTOR DE MOTOCICLETA"/>
    <s v="CAMIONETA, CAMION"/>
    <s v="PARTICULAR, PUBLICO"/>
    <s v="AUN686, SMM126(CAMION)"/>
    <m/>
    <m/>
    <m/>
    <m/>
    <s v="URBANA"/>
    <s v="MUNICIPAL"/>
    <m/>
    <m/>
    <s v="CLL 12 #17-94"/>
    <s v="AV. BOYACA"/>
    <s v="1"/>
    <m/>
    <s v="PARA MOTOCICLISTA NO REACCIONAR ANTE SITUACION DE PELIGRO"/>
    <s v="PARA MOTOCICLISTA NO REACCIONAR ANTE SITUACION DE PELIGRO"/>
    <s v="FALLECIO EN EL LUGAR DE LOS HECHOS"/>
    <m/>
    <s v="TRAUMA CRANEOENCEFÁLICO"/>
    <n v="57"/>
    <n v="611084"/>
    <m/>
  </r>
  <r>
    <n v="76"/>
    <x v="1"/>
    <s v="STTM"/>
    <d v="2017-04-01T00:00:00"/>
    <m/>
    <d v="1899-12-30T06:42:00"/>
    <d v="2017-04-03T00:00:00"/>
    <d v="1899-12-30T06:40:00"/>
    <n v="1"/>
    <s v="SABADO"/>
    <x v="3"/>
    <s v="F"/>
    <s v="FANNY RUTH BENAVIDES ONOFRE"/>
    <s v="CEDULA"/>
    <n v="30706148"/>
    <n v="66"/>
    <s v="520016000487201780289"/>
    <s v="CHOQUE"/>
    <s v="MOTOCICLETA"/>
    <s v="PARTICULAR"/>
    <s v="OMW57D"/>
    <s v="ACOMPAÑANTE DE MOTOCICLETA"/>
    <s v="MOTOCICLETA"/>
    <s v="PARTICULAR"/>
    <s v="OMW57D"/>
    <m/>
    <m/>
    <m/>
    <m/>
    <s v="URBANA"/>
    <s v="MUNICIPAL"/>
    <m/>
    <m/>
    <s v="CRA 23 CLL 21"/>
    <s v="CENTRO"/>
    <s v="1"/>
    <m/>
    <s v="MOTOCICLETA No 2 DESOBEDECER SEÑAL DE PARE"/>
    <s v="CONDUCTOR DE MOTOCICLETA NO RESPETA SEÑAL DE PARE"/>
    <s v="HOSPITALARIO"/>
    <m/>
    <s v="TRAUMA CRANEOENCEFÁLICO"/>
    <n v="33"/>
    <n v="611149"/>
    <m/>
  </r>
  <r>
    <n v="77"/>
    <x v="1"/>
    <s v="STTM"/>
    <d v="2017-04-04T00:00:00"/>
    <m/>
    <d v="1899-12-30T06:50:00"/>
    <d v="2017-04-06T00:00:00"/>
    <d v="1899-12-30T01:20:00"/>
    <n v="1"/>
    <s v="MARTES"/>
    <x v="3"/>
    <s v="M"/>
    <s v="SEGUNDO RAFAEL ORDOÑEZ DEJOY"/>
    <s v="CEDULA"/>
    <n v="12959459"/>
    <n v="72"/>
    <s v="520016000487201780288"/>
    <s v="ATROPELLO"/>
    <s v="MOTOCICLETA"/>
    <s v="PARTICULAR"/>
    <s v="XCO64D"/>
    <s v="PEATON ATROPELLADO POR MOTOCICLETA"/>
    <m/>
    <m/>
    <m/>
    <m/>
    <m/>
    <m/>
    <m/>
    <s v="URBANA"/>
    <s v="MUNICIPAL"/>
    <m/>
    <m/>
    <s v="PARTE INTERNA "/>
    <s v="POTRERILLO"/>
    <s v="5"/>
    <m/>
    <s v="PEATON ATROPELLADO POR MOTOCICLISTA "/>
    <s v="CONDUCTOR DE MOTO NO INFORMA A TRANSITO Y LLEVA AL LESIONADO AL HD"/>
    <s v="HOSPITALARIO"/>
    <m/>
    <s v="TRAUMA CRANEOENCEFÁLICO"/>
    <s v="57"/>
    <n v="611161"/>
    <m/>
  </r>
  <r>
    <n v="78"/>
    <x v="1"/>
    <s v="STTM"/>
    <d v="2017-04-05T00:00:00"/>
    <m/>
    <d v="1899-12-30T09:25:00"/>
    <m/>
    <d v="1899-12-30T09:25:00"/>
    <n v="1"/>
    <s v="MIERCOLES"/>
    <x v="3"/>
    <s v="M"/>
    <s v="HERMOGENES NARVAEZ MAVINSOY"/>
    <s v="CEDULA"/>
    <n v="1803754"/>
    <n v="88"/>
    <s v="520016000487201780294"/>
    <s v="ATROPELLO"/>
    <m/>
    <s v="PARTICULAR"/>
    <m/>
    <s v="PEATON ATROPELLADO POR VEHICULO"/>
    <s v="AUTOMOVIL"/>
    <s v="PARTICULAR"/>
    <s v="CDK112"/>
    <m/>
    <m/>
    <m/>
    <m/>
    <s v="URBANA"/>
    <s v="MUNICIPAL"/>
    <m/>
    <m/>
    <s v="CLL 12 # 2-36"/>
    <s v="CHAPAL"/>
    <s v="5"/>
    <m/>
    <s v="NO ESTAR ACOMPAÑADO DE UN ADULTO MAYOR DE 16 AÑOS"/>
    <s v="NO ESTAR ACOMPAÑADO DE UN ADULTO MAYOR DE 16 AÑOS"/>
    <s v="HOSPITALARIO"/>
    <m/>
    <s v="MIEMBRO SUPERIOR DERECHO"/>
    <s v="30"/>
    <n v="611169"/>
    <m/>
  </r>
  <r>
    <n v="79"/>
    <x v="1"/>
    <s v="STTM"/>
    <d v="2017-04-05T00:00:00"/>
    <m/>
    <d v="1899-12-30T05:35:00"/>
    <d v="2017-04-06T00:00:00"/>
    <d v="1899-12-30T00:16:00"/>
    <n v="1"/>
    <s v="MIERCOLES"/>
    <x v="3"/>
    <s v="M"/>
    <s v="WILMAN ARLEY ASTUDILLO ERASO"/>
    <s v="CEDULA"/>
    <n v="1085269332"/>
    <n v="30"/>
    <s v="520016000487201780291"/>
    <s v="ATROPELLO"/>
    <m/>
    <s v="PUBLICO"/>
    <m/>
    <s v="PEATON ATROPELLADO POR VEHICULO"/>
    <s v="CAMION"/>
    <s v="PUBLICO"/>
    <s v="SVR543"/>
    <m/>
    <m/>
    <m/>
    <m/>
    <s v="URBANA"/>
    <s v="MUNICIPAL"/>
    <m/>
    <m/>
    <s v="Cll 28 CRA 25  MZ 30 "/>
    <s v="CORAZON DE JESUS"/>
    <s v="11"/>
    <m/>
    <s v="CONDUCTOR ARRANCA SIN PERCATARSE DE LA PRESENCIA SEL SEÑOR QUE SE ENCUENTRA DEBAJO DEL CAMION"/>
    <s v="AL PARECER LA VICTIMA SE QUEDA DEBAJO DEL CAMION"/>
    <s v="HOSPITALARIO"/>
    <m/>
    <s v="POLITRAUMATISMO"/>
    <s v="34"/>
    <n v="611167"/>
    <m/>
  </r>
  <r>
    <n v="80"/>
    <x v="1"/>
    <s v="STTM"/>
    <d v="2017-04-08T00:00:00"/>
    <m/>
    <d v="1899-12-30T10:20:00"/>
    <m/>
    <d v="1899-12-30T10:20:00"/>
    <n v="1"/>
    <s v="SABADO"/>
    <x v="3"/>
    <s v="F"/>
    <s v="MARIA HELENA BURBANO VALLEJO"/>
    <s v="CEDULA"/>
    <n v="30728590"/>
    <n v="54"/>
    <s v="520016000487201780526"/>
    <s v="ATROPELLO"/>
    <s v="MOTOCICLETA"/>
    <s v="PARTICULAR"/>
    <s v="VEY70C"/>
    <s v="PEATON ATROPELLADO POR MOTOCICLETA"/>
    <m/>
    <m/>
    <m/>
    <m/>
    <m/>
    <m/>
    <m/>
    <s v="URBANA"/>
    <s v="MUNICIPAL"/>
    <m/>
    <m/>
    <s v="Cra 6 # 12B-16"/>
    <s v="El PILAR"/>
    <s v="5"/>
    <m/>
    <s v="PEATON ATROPELLADO POR MOTOCICLISTA "/>
    <s v="AL PARECER PEATON FUE ATROPELLADO POR MOTOCICLETA"/>
    <s v="HOSPITALARIO"/>
    <m/>
    <s v="MIEMBRO INFERIOR DERECHO"/>
    <n v="32"/>
    <n v="611223"/>
    <m/>
  </r>
  <r>
    <n v="81"/>
    <x v="1"/>
    <s v="STTM"/>
    <d v="2017-04-09T00:00:00"/>
    <m/>
    <d v="1899-12-30T00:50:00"/>
    <d v="2017-04-09T00:00:00"/>
    <d v="1899-12-30T01:25:00"/>
    <n v="1"/>
    <s v="DOMINGO"/>
    <x v="3"/>
    <s v="M"/>
    <s v=" JESUS ROBERTO ERASO CIFUENTES"/>
    <s v="CEDULA"/>
    <n v="98389129"/>
    <n v="44"/>
    <s v="520016000487201780304"/>
    <s v="ATROPELLO"/>
    <m/>
    <s v="PARTICULAR"/>
    <m/>
    <s v="PEATON ATROPELLADO POR VEHICULO"/>
    <s v="AUTOMOVIL"/>
    <s v="PARTICULAR"/>
    <s v="ONG876"/>
    <m/>
    <m/>
    <m/>
    <m/>
    <s v="URBANA"/>
    <s v="MUNICIPAL"/>
    <m/>
    <m/>
    <s v="CLL 18 # 3E-30"/>
    <s v="LORENZO"/>
    <s v="4"/>
    <m/>
    <s v="PEATON ATROPELLADO POR AUTOMOVIL"/>
    <s v="EL ACCIDENTE SE PRSENTA AL PARECER CUANDO EL CONDUCTOR DA REVERSA ATROPELLANDO A LA VICTIMA"/>
    <s v="FALLECIO EN EL LUGAR DE LOS HECHOS"/>
    <m/>
    <s v="MIEMBRO SUPERIOR IZQUIERDO"/>
    <n v="57"/>
    <n v="611194"/>
    <m/>
  </r>
  <r>
    <n v="82"/>
    <x v="1"/>
    <s v="STTM"/>
    <d v="2017-04-16T00:00:00"/>
    <m/>
    <d v="1899-12-30T18:35:00"/>
    <d v="2017-04-16T00:00:00"/>
    <d v="1899-12-30T18:35:00"/>
    <n v="1"/>
    <s v="DOMINGO"/>
    <x v="3"/>
    <s v="M"/>
    <s v="SEGUNDO MIGUEL CHAVEZ"/>
    <s v="CEDULA"/>
    <n v="5211529"/>
    <n v="54"/>
    <s v="520016000487201780334"/>
    <s v="CHOQUE"/>
    <s v="BICICLETA"/>
    <s v="PARTICULAR"/>
    <m/>
    <s v="CONDUCTOR DE BICICLETA ATROPELLADO POR MOTO"/>
    <s v="MOTOCICLETA"/>
    <s v="PARTICULAR"/>
    <s v="DWV83D"/>
    <m/>
    <m/>
    <m/>
    <m/>
    <s v="URBANA"/>
    <s v="MUNICIPAL"/>
    <m/>
    <m/>
    <s v="CALL 22 # 3-20 ( CLL 21 F con CRA 2A)"/>
    <s v="VILLA ADRIANA"/>
    <n v="12"/>
    <m/>
    <s v="CONDUCTOR DE LA BICICLETA HACE CAMBIO DE CARRIL SIN PRECAUSION"/>
    <s v="AL PARECER EL CONDUCTOR DE LA BICICLETA HACER CAMBIO DE CARRIL SIN PRECAUCION "/>
    <s v="HOSPITALARIO"/>
    <m/>
    <s v="TRAUMA CRANEOENCEFÁLICO"/>
    <n v="30"/>
    <n v="611232"/>
    <m/>
  </r>
  <r>
    <n v="83"/>
    <x v="1"/>
    <s v="STTM"/>
    <d v="2017-04-21T00:00:00"/>
    <m/>
    <m/>
    <m/>
    <d v="1899-12-30T19:55:00"/>
    <n v="1"/>
    <s v="VIERNES"/>
    <x v="3"/>
    <s v="M"/>
    <s v="DAYAN ALEXANDER  ENRIQUEZ ROJAS"/>
    <s v="CEDULA"/>
    <n v="1085325171"/>
    <n v="21"/>
    <s v="520016000487201780347"/>
    <s v="ATROPELLO"/>
    <m/>
    <s v="PUBLICO"/>
    <m/>
    <s v="CONDUCTOR DE MOTOCICLETA"/>
    <s v="CAMION"/>
    <m/>
    <m/>
    <m/>
    <m/>
    <m/>
    <m/>
    <s v="URBANA"/>
    <s v="MUNICIPAL"/>
    <m/>
    <m/>
    <s v="CRA 4 # 16-170"/>
    <s v="CCP"/>
    <s v="5"/>
    <m/>
    <m/>
    <s v="CONDUCTOR DE MOTOCICLETA ES ARROLLADO JUNTO A SU MOTO CON LAS LLANTAS POSTERIORES LADO DERECHO DEL CAMION"/>
    <s v="HOSPITALARIO"/>
    <m/>
    <s v="POLITRAUMATISMO"/>
    <s v="33"/>
    <n v="611258"/>
    <m/>
  </r>
  <r>
    <n v="84"/>
    <x v="1"/>
    <s v="STTM"/>
    <d v="2017-04-21T00:00:00"/>
    <m/>
    <m/>
    <d v="2017-04-21T00:00:00"/>
    <m/>
    <n v="1"/>
    <s v="VIERNES"/>
    <x v="3"/>
    <s v="M"/>
    <s v="EDWIN BENAVIDES CUASPA"/>
    <s v="CEDULA"/>
    <n v="87069397"/>
    <n v="32"/>
    <s v="520016000487201780349"/>
    <s v="CHOQUE"/>
    <s v="MOTOCICLETA"/>
    <s v="PARTICULAR"/>
    <s v="GHY44E"/>
    <s v="CONDUCTOR DE MOTOCICLETA"/>
    <m/>
    <m/>
    <m/>
    <m/>
    <m/>
    <m/>
    <m/>
    <s v="URBANA"/>
    <s v="MUNICIPAL"/>
    <m/>
    <m/>
    <s v="CLL 22 # 8-32"/>
    <s v="PARQUE BOLIVAR"/>
    <s v="2"/>
    <m/>
    <s v="CONDUCTOR DE MOTO PIERDE EL CONTROL"/>
    <s v="AL PARECER LA VICTIMA PIERDE EL CONTROL DE SU MOTOCICLETA SALIENDOSE DE LA VIA E IMPACTANDO CON UN ARBOL DEL SEPARADOR"/>
    <s v="HOSPITALARIO"/>
    <m/>
    <s v="TRAUMA CRANEOENCEFÁLICO"/>
    <s v="1"/>
    <n v="611260"/>
    <m/>
  </r>
  <r>
    <n v="85"/>
    <x v="1"/>
    <s v="STTM"/>
    <d v="2017-05-28T00:00:00"/>
    <m/>
    <d v="1899-12-30T12:00:00"/>
    <d v="2017-05-28T00:00:00"/>
    <d v="1899-12-30T12:00:00"/>
    <n v="1"/>
    <s v="MIERCOLES"/>
    <x v="4"/>
    <s v="M"/>
    <s v="JOSE CELESTINO PUPIALES GOMEZ"/>
    <s v="CEDULA"/>
    <n v="98394259"/>
    <n v="44"/>
    <m/>
    <s v="CAIDA"/>
    <m/>
    <s v="PARTICULAR"/>
    <m/>
    <s v="CONDUCTOR DE MOTOCICLETA"/>
    <s v="MOTOCICLETA"/>
    <s v="PARTICULAR"/>
    <m/>
    <m/>
    <m/>
    <m/>
    <m/>
    <s v="URBANA"/>
    <s v="MUNICIPAL"/>
    <m/>
    <m/>
    <s v="CRA 11 DIG 14-35"/>
    <s v="EL ROSARIO"/>
    <s v="4"/>
    <m/>
    <s v="CONDUCTOR DE MOTO SE RESBALA"/>
    <s v="AL PARECER LA VICTIMA QUIEN CONDUCIA UNA MOTOCICLETA SE RESBALA Y CAE AL PISO"/>
    <s v="HOSPITALARIO"/>
    <m/>
    <s v="TRAUMA CRANEOENCEFÁLICO"/>
    <m/>
    <m/>
    <m/>
  </r>
  <r>
    <n v="86"/>
    <x v="1"/>
    <s v="STTM"/>
    <d v="2017-06-06T00:00:00"/>
    <m/>
    <d v="1899-12-30T06:00:00"/>
    <d v="2017-06-07T00:00:00"/>
    <d v="1899-12-30T13:40:00"/>
    <n v="1"/>
    <s v="MARTES"/>
    <x v="5"/>
    <s v="M"/>
    <s v="EDISSON GERMAN PAZ OBANDO"/>
    <s v="CEDULA"/>
    <n v="87066212"/>
    <n v="33"/>
    <s v="520016000487201780469"/>
    <s v="CHOQUE"/>
    <s v="MOTOCICLETA"/>
    <s v="PARTICULAR"/>
    <s v="IDI16B"/>
    <s v="CONDUCTOR DE MOTOCICLETA"/>
    <s v="MOTOCICLETA"/>
    <s v="PARTICULAR"/>
    <s v="XBW61D"/>
    <m/>
    <m/>
    <m/>
    <m/>
    <s v="URBANA"/>
    <s v="MUNICIPAL"/>
    <m/>
    <m/>
    <s v="CLL 21 CRA 30"/>
    <s v="LAS CUADRAS"/>
    <s v="1"/>
    <m/>
    <s v="CONDUCTOR DESOBEDECE SEÑALES DE TRANSITO"/>
    <s v="AL PARECER EL CONDUCTOR DE MOTOCICLETA SE PASA EL SEMAFORO EN ROJO COLISIONANDO CON OTRA MOTO "/>
    <s v="HOSPITALARIO"/>
    <m/>
    <s v="POLITRAUMATISMO"/>
    <s v="03"/>
    <n v="611510"/>
    <m/>
  </r>
  <r>
    <n v="87"/>
    <x v="1"/>
    <s v="STTM"/>
    <d v="2017-06-11T00:00:00"/>
    <m/>
    <d v="1899-12-30T20:17:00"/>
    <d v="2017-06-17T00:00:00"/>
    <d v="1899-12-30T06:00:00"/>
    <n v="1"/>
    <s v="DOMINGO"/>
    <x v="5"/>
    <s v="M"/>
    <s v="CARLOS HUMBERTO RUIZ"/>
    <s v="CEDULA"/>
    <n v="12747296"/>
    <n v="38"/>
    <m/>
    <s v="CHOQUE"/>
    <s v="MOTOCICLETA"/>
    <s v="PARTICULAR"/>
    <s v="QFE70"/>
    <s v="ACOMPAÑANTE DE MOTOCICLETA"/>
    <s v="AUTOMOVIL"/>
    <s v="PUBLICO"/>
    <s v="SDP162"/>
    <m/>
    <m/>
    <m/>
    <m/>
    <s v="URBANA"/>
    <s v="MUNICIPAL"/>
    <m/>
    <m/>
    <s v="CALLE 22 # 16E"/>
    <s v="POPULAR"/>
    <s v="3"/>
    <m/>
    <s v="CONDUCTOR DE MOTOCICLETA ADELANTE EN MEDIO DE DOS VEHICULOS"/>
    <s v="CONDUCTOR DE MOTOCICLETA ADELANTE EN MEDIO DE DOS VEHICULOS"/>
    <s v="HOSPITALARIO"/>
    <m/>
    <s v="POLITRAUMATISMO"/>
    <s v="01"/>
    <n v="611537"/>
    <m/>
  </r>
  <r>
    <n v="88"/>
    <x v="1"/>
    <s v="STTM"/>
    <d v="2017-06-30T00:00:00"/>
    <m/>
    <d v="1899-12-30T02:00:00"/>
    <d v="2017-06-30T00:00:00"/>
    <d v="1899-12-30T02:00:00"/>
    <n v="1"/>
    <s v="VIERNES"/>
    <x v="5"/>
    <s v="M"/>
    <s v="CAMILO ANDRES RODRIGUEZ RIVAS"/>
    <s v="CEDULA"/>
    <n v="1075280635"/>
    <n v="23"/>
    <m/>
    <s v="CHOQUE"/>
    <s v="MOTOCICLETA"/>
    <s v="PARTICULAR"/>
    <m/>
    <s v="CONDUCTOR DE MOTOCICLETA"/>
    <s v="AUTOMOVIL"/>
    <s v="PUBLICO"/>
    <m/>
    <m/>
    <m/>
    <m/>
    <m/>
    <s v="URBANA"/>
    <s v="MUNICIPAL"/>
    <m/>
    <m/>
    <s v="CALLE 12B CRA 11"/>
    <s v="LAS LUNAS"/>
    <s v="2"/>
    <m/>
    <s v="CONDUCTOR DE MOTO EN CONTRAVIA"/>
    <m/>
    <s v="HOSPITALARIO"/>
    <m/>
    <s v="POLITRAUMATISMO"/>
    <s v="32"/>
    <n v="611071"/>
    <m/>
  </r>
  <r>
    <n v="89"/>
    <x v="1"/>
    <s v="STTM"/>
    <d v="2017-06-30T00:00:00"/>
    <m/>
    <d v="1899-12-30T02:00:00"/>
    <d v="2017-06-30T00:00:00"/>
    <d v="1899-12-30T02:00:00"/>
    <n v="1"/>
    <s v="VIERNES"/>
    <x v="5"/>
    <s v="F"/>
    <s v="LEIDY JOHANA BENAVIDES CORTES"/>
    <s v="CEDULA"/>
    <n v="10585266024"/>
    <n v="28"/>
    <m/>
    <s v="CHOQUE"/>
    <s v="MOTOCICLETA"/>
    <s v="PARTICULAR"/>
    <m/>
    <s v="ACOMPAÑANTE DE MOTOCICLETA"/>
    <s v="AUTOMOVIL"/>
    <s v="PUBLICO"/>
    <m/>
    <m/>
    <m/>
    <m/>
    <m/>
    <s v="URBANA"/>
    <s v="MUNICIPAL"/>
    <m/>
    <m/>
    <s v="CALLE 12B CRA 11"/>
    <s v="LAS LUNAS"/>
    <s v="2"/>
    <m/>
    <s v="CONDUCTOR DE MOTO EN CONTRAVIA"/>
    <m/>
    <s v="FALLECIO EN EL LUGAR DE LOS HECHOS"/>
    <m/>
    <s v="TRAUMA CRANEOENCEFÁLICO"/>
    <s v="31"/>
    <n v="611625"/>
    <m/>
  </r>
  <r>
    <n v="90"/>
    <x v="1"/>
    <s v="DITRA"/>
    <d v="2017-06-29T00:00:00"/>
    <m/>
    <d v="1899-12-30T23:55:00"/>
    <m/>
    <m/>
    <n v="1"/>
    <s v="JUEVES"/>
    <x v="5"/>
    <s v="M"/>
    <s v="YONATAN  SAMBONI BUITRON"/>
    <s v="CEDULA"/>
    <n v="1083902707"/>
    <n v="23"/>
    <m/>
    <s v="CHOQUE"/>
    <m/>
    <s v="PARTICULAR"/>
    <m/>
    <s v="CONDUCTOR DE MOTOCICLETA"/>
    <s v="MOTOCICLETA"/>
    <s v="PARTICULAR"/>
    <s v="DSV22E"/>
    <m/>
    <m/>
    <m/>
    <m/>
    <s v="RURAL"/>
    <s v="NACIONAL"/>
    <s v="VEREDA VILLA VISTA PASTO SIBUNDOY"/>
    <s v="21+660"/>
    <m/>
    <m/>
    <s v="EL ENCANO"/>
    <m/>
    <s v="CONDUCTOR DE MOTO CHOCA CON OBJETO FIJO"/>
    <s v="POR INVESTIGAR"/>
    <s v="FALLECIO EN EL LUGAR DE LOS HECHOS"/>
    <m/>
    <s v="POLITRAUMATISMO"/>
    <m/>
    <m/>
    <m/>
  </r>
  <r>
    <n v="91"/>
    <x v="1"/>
    <s v="STTM"/>
    <d v="2017-07-05T00:00:00"/>
    <m/>
    <d v="1899-12-30T20:00:00"/>
    <d v="2017-07-05T00:00:00"/>
    <d v="1899-12-30T23:15:00"/>
    <n v="1"/>
    <s v="MIERCOLES"/>
    <x v="6"/>
    <s v="M"/>
    <s v="FLAVIO HERNANDO BENAVIDES ORTEGA"/>
    <s v="CEDULA"/>
    <n v="12959207"/>
    <n v="66"/>
    <m/>
    <s v="ATROPELLO"/>
    <m/>
    <s v="PARTICULAR"/>
    <m/>
    <s v="PEATON ATROPELLADO POR MOTOCICLETA"/>
    <s v="MOTOCICLETA"/>
    <s v="PARTICULAR"/>
    <s v="NIG57C"/>
    <m/>
    <m/>
    <m/>
    <m/>
    <s v="URBANA"/>
    <s v="MUNICIPAL"/>
    <m/>
    <m/>
    <s v="CLL 12 # 8A-29"/>
    <s v="CHAPAL"/>
    <s v="5"/>
    <m/>
    <s v="PEATON CRUZAR EN SITIOS NO PERMITIDOS"/>
    <s v="EN EL LUGAR EXISTE SEÑAL VERTICAL SR20 QUE CORRESPONDE A CIRCULACION PROHIBIDA DE PEATONES"/>
    <s v="FALLECIO EN EL LUGAR DE LOS HECHOS"/>
    <m/>
    <s v="POLITRAUMATISMO"/>
    <s v="15"/>
    <n v="611656"/>
    <m/>
  </r>
  <r>
    <n v="92"/>
    <x v="1"/>
    <s v="STTM"/>
    <d v="2017-07-07T00:00:00"/>
    <m/>
    <d v="1899-12-30T17:40:00"/>
    <d v="2017-07-07T00:00:00"/>
    <d v="1899-12-30T18:25:00"/>
    <n v="1"/>
    <s v="VIERNES"/>
    <x v="6"/>
    <s v="F"/>
    <s v="DANIELA ALEXANDRA MADROÑERO PAZ"/>
    <s v="TARJETA DE IDENTIDAD"/>
    <n v="1080695535"/>
    <n v="7"/>
    <s v="520016000487201780556"/>
    <s v="ATROPELLO"/>
    <m/>
    <s v="PARTICULAR"/>
    <m/>
    <s v="PEATON ATROPELLADO POR MOTOCICLETA"/>
    <s v="MOTOCICLETA"/>
    <s v="PARTICULAR"/>
    <s v="GLU46C"/>
    <m/>
    <m/>
    <m/>
    <m/>
    <s v="URBANA"/>
    <s v="MUNICIPAL"/>
    <m/>
    <m/>
    <s v="CRA 40A SUR MZ H Y E"/>
    <s v="GUALCALOMA"/>
    <s v="8"/>
    <m/>
    <s v="PEATON SALE POR DELANTE DE LA MOTOCICLETA "/>
    <s v="SALIR POR DELANTE DE UN VEHICULO SIN OBSERVAR PARA EL PEATON Y EL CONDUCTOR DE LA MOTO"/>
    <s v="HOSPITALARIO"/>
    <m/>
    <s v="POLITRAUMATISMO"/>
    <s v="37"/>
    <n v="611668"/>
    <m/>
  </r>
  <r>
    <n v="93"/>
    <x v="1"/>
    <s v="STTM"/>
    <d v="2017-07-13T00:00:00"/>
    <m/>
    <d v="1899-12-30T18:10:00"/>
    <d v="2017-07-13T00:00:00"/>
    <d v="1899-12-30T18:10:00"/>
    <n v="1"/>
    <s v="JUEVES"/>
    <x v="6"/>
    <s v="M"/>
    <s v="SEGUNDO LUIS INSUASTY MESIAS"/>
    <s v="CEDULA"/>
    <n v="12955371"/>
    <n v="66"/>
    <s v="520016000487201780574"/>
    <s v="CHOQUE"/>
    <s v="BUS"/>
    <s v="PUBLICO"/>
    <s v="SON844"/>
    <s v="ACOMPAÑANTE DE MOTOCICLETA"/>
    <s v="MOTOCICLETA"/>
    <s v="PARTICULAR"/>
    <s v="LOE83B"/>
    <m/>
    <m/>
    <m/>
    <m/>
    <s v="URBANA"/>
    <s v="MUNICIPAL"/>
    <m/>
    <m/>
    <s v="KM 6+300"/>
    <s v="PINASACO"/>
    <s v="MORASURCO"/>
    <m/>
    <s v="FALLAS MECANICAS"/>
    <s v="AL PARECER EL BUS IBA SIN FRENOS"/>
    <s v="FALLECIO EN EL LUGAR DE LOS HECHOS"/>
    <m/>
    <s v="POLITRAUMATISMO"/>
    <s v="1"/>
    <n v="611699"/>
    <m/>
  </r>
  <r>
    <n v="94"/>
    <x v="1"/>
    <s v="STTM"/>
    <d v="2017-07-13T00:00:00"/>
    <m/>
    <d v="1899-12-30T18:10:00"/>
    <d v="2017-07-13T00:00:00"/>
    <d v="1899-12-30T18:10:00"/>
    <n v="1"/>
    <s v="JUEVES"/>
    <x v="6"/>
    <s v="M"/>
    <s v="JUAN PABLO NARVAEZ"/>
    <s v="CEDULA"/>
    <n v="98395245"/>
    <n v="44"/>
    <s v="520016000487201780574"/>
    <s v="CHOQUE"/>
    <s v="BUS"/>
    <s v="PUBLICO"/>
    <s v="SON844"/>
    <s v="CONDUCTOR DE MOTOCICLETA"/>
    <s v="MOTOCICLETA"/>
    <s v="PARTICULAR"/>
    <s v="LOE83B"/>
    <m/>
    <m/>
    <m/>
    <m/>
    <s v="URBANA"/>
    <s v="MUNICIPAL"/>
    <m/>
    <m/>
    <s v="KM 6+300"/>
    <s v="PINASACO"/>
    <s v="MORASURCO"/>
    <m/>
    <s v="FALLAS MECANICAS"/>
    <s v="AL PARECER EL BUS IBA SIN FRENOS"/>
    <s v="FALLECIO EN EL LUGAR DE LOS HECHOS"/>
    <m/>
    <s v="POLITRAUMATISMO"/>
    <s v="1"/>
    <n v="611699"/>
    <m/>
  </r>
  <r>
    <n v="95"/>
    <x v="1"/>
    <s v="STTM"/>
    <d v="2017-07-26T00:00:00"/>
    <m/>
    <d v="1899-12-30T14:45:00"/>
    <d v="2017-08-20T00:00:00"/>
    <d v="1899-12-30T20:00:00"/>
    <n v="1"/>
    <s v="MIERCOLES"/>
    <x v="6"/>
    <s v="M"/>
    <s v="JESUS IGNACIO GUALGUA RODRIGUEZ"/>
    <s v="CEDULA"/>
    <n v="5228008"/>
    <n v="78"/>
    <m/>
    <s v="CHOQUE"/>
    <m/>
    <s v="PUBLICO"/>
    <m/>
    <s v="CONDUCTOR DE VEHICULO"/>
    <s v="CAMION"/>
    <s v="PUBLICO"/>
    <m/>
    <m/>
    <m/>
    <m/>
    <m/>
    <s v="URBANA"/>
    <s v="MUNICIPAL"/>
    <m/>
    <m/>
    <s v="CRA 7E # 19-41"/>
    <s v="SANTA FE"/>
    <s v="4"/>
    <m/>
    <s v="CONDUCTOR DE PIAGGIO SE ESTRELLA CONTRA UNA VIVIENDA"/>
    <m/>
    <s v="HOSPITALARIO"/>
    <m/>
    <s v="POLITRAUMATISMO"/>
    <m/>
    <m/>
    <m/>
  </r>
  <r>
    <n v="96"/>
    <x v="1"/>
    <s v="STTM"/>
    <d v="2017-08-04T00:00:00"/>
    <m/>
    <d v="1899-12-30T03:50:00"/>
    <d v="2017-08-09T00:00:00"/>
    <d v="1899-12-30T09:27:00"/>
    <n v="1"/>
    <s v="MIERCOLES"/>
    <x v="7"/>
    <s v="F"/>
    <s v="LISETH ESTEFANIA DELGADO ORDOÑEZ"/>
    <s v="CEDULA"/>
    <n v="1004134295"/>
    <n v="19"/>
    <m/>
    <s v="CHOQUE"/>
    <s v="MOTOCICLETA"/>
    <s v="PARTICULAR"/>
    <s v="DHE98"/>
    <s v="ACOMPAÑANTE DE MOTOCICLETA"/>
    <s v="MOTOCICLETA"/>
    <s v="PARTICULAR"/>
    <s v="ICL84B"/>
    <m/>
    <m/>
    <m/>
    <m/>
    <s v="URBANA"/>
    <s v="MUNICIPAL"/>
    <m/>
    <m/>
    <s v="MZ 6 CS 1"/>
    <s v="TAMASAGRA"/>
    <s v="6"/>
    <m/>
    <s v="GIRO INDEBIDO SINPRECAUSION DE LA MOTOCICLETA "/>
    <s v="GIRO INDEBIDO SINPRECAUSION DE LA MOTOCICLETA "/>
    <s v="HOSPITALARIO"/>
    <m/>
    <s v="POLITRAUMATISMO"/>
    <m/>
    <n v="611823"/>
    <m/>
  </r>
  <r>
    <n v="97"/>
    <x v="1"/>
    <s v="STTM"/>
    <d v="2017-08-23T00:00:00"/>
    <m/>
    <d v="1899-12-30T10:00:00"/>
    <d v="2017-08-25T00:00:00"/>
    <d v="1899-12-30T09:30:00"/>
    <n v="1"/>
    <s v="MIERCOLES"/>
    <x v="7"/>
    <s v="M"/>
    <s v="SEGUNDO CUELTAN MENESES"/>
    <s v="CEDULA"/>
    <n v="12810071"/>
    <n v="69"/>
    <m/>
    <s v="ATROPELLO"/>
    <s v="MOTOCICLETA"/>
    <s v="PARTICULAR"/>
    <s v="EDH35"/>
    <s v="PEATON ATROPELLADO POR MOTOCICLETA"/>
    <m/>
    <m/>
    <m/>
    <m/>
    <m/>
    <m/>
    <m/>
    <s v="URBANA"/>
    <s v="MUNICIPAL"/>
    <m/>
    <m/>
    <s v="CLL 2 CRA 26 "/>
    <s v="AV. PANAMERICANA"/>
    <s v="7"/>
    <m/>
    <s v="AL PARECER PEATON ES ATROPELLADO PORMOTOCICLETA"/>
    <m/>
    <s v="HOSPITALARIO"/>
    <m/>
    <s v="POLITRAUMATISMO"/>
    <m/>
    <n v="611912"/>
    <m/>
  </r>
  <r>
    <n v="98"/>
    <x v="1"/>
    <s v="STTM"/>
    <d v="2017-08-26T00:00:00"/>
    <m/>
    <d v="1899-12-30T17:08:00"/>
    <d v="2017-08-26T00:00:00"/>
    <d v="1899-12-30T19:55:00"/>
    <n v="1"/>
    <s v="SABADO"/>
    <x v="7"/>
    <s v="M"/>
    <s v="SEGUNDO RUPERTO BASTIDAS"/>
    <s v="CEDULA"/>
    <n v="5192674"/>
    <n v="79"/>
    <m/>
    <s v="ATROPELLO"/>
    <s v="MOTOCICLETA"/>
    <s v="PARTICULAR"/>
    <s v="XBT01D"/>
    <s v="PEATON ATROPELLADO POR MOTOCICLETA"/>
    <m/>
    <m/>
    <m/>
    <m/>
    <m/>
    <m/>
    <m/>
    <s v="URBANA"/>
    <s v="MUNICIPAL"/>
    <m/>
    <m/>
    <s v="CLL 16B FRENTE AL SUPERMERCADO ANDINO"/>
    <m/>
    <s v="9"/>
    <m/>
    <s v="PEATON ATROPELLADO"/>
    <m/>
    <s v="HOSPITALARIO"/>
    <m/>
    <s v="POLITRAUMATISMO"/>
    <m/>
    <n v="611939"/>
    <m/>
  </r>
  <r>
    <n v="99"/>
    <x v="1"/>
    <s v="STTM"/>
    <d v="2017-08-28T00:00:00"/>
    <m/>
    <d v="1899-12-30T09:00:00"/>
    <d v="2017-09-01T00:00:00"/>
    <d v="1899-12-30T09:10:00"/>
    <n v="1"/>
    <s v="LUNES"/>
    <x v="7"/>
    <s v="M"/>
    <s v="ALVARO JOSE MARIA GUZMAN AREVALO"/>
    <s v="CEDULA"/>
    <n v="12954965"/>
    <n v="66"/>
    <m/>
    <s v="ATROPELLO"/>
    <s v="MOTOCICLETA"/>
    <s v="PARTICULAR"/>
    <m/>
    <s v="PEATON ATROPELLADO POR MOTOCICLETA"/>
    <m/>
    <m/>
    <m/>
    <m/>
    <m/>
    <m/>
    <m/>
    <s v="URBANA"/>
    <s v="MUNICIPAL"/>
    <m/>
    <m/>
    <s v="CLL 10 CON 35"/>
    <s v="LA AURORA"/>
    <s v="7"/>
    <m/>
    <s v="PEATON ATROPELLADO"/>
    <m/>
    <s v="HOSPITALARIO"/>
    <m/>
    <s v="POLITRAUMATISMO"/>
    <m/>
    <n v="611946"/>
    <m/>
  </r>
  <r>
    <n v="100"/>
    <x v="1"/>
    <s v="STTM"/>
    <d v="2017-08-29T00:00:00"/>
    <m/>
    <d v="1899-12-30T23:37:00"/>
    <d v="2017-08-30T00:00:00"/>
    <d v="1899-12-30T23:37:00"/>
    <n v="1"/>
    <s v="MARTES"/>
    <x v="7"/>
    <s v="M"/>
    <s v="DEIVID DUVAN  MATABANCHOY PINTA"/>
    <s v="CEDULA"/>
    <n v="1085324280"/>
    <n v="21"/>
    <m/>
    <s v="CHOQUE"/>
    <s v="MOTOCICLETA"/>
    <s v="PARTICULAR"/>
    <s v="SJE55D"/>
    <s v="CONDUCTOR DE MOTOCICLETA"/>
    <s v="AUTOMOVIL"/>
    <s v="PARTICULAR"/>
    <s v="AUQ518"/>
    <m/>
    <m/>
    <m/>
    <m/>
    <s v="URBANA"/>
    <s v="MUNICIPAL"/>
    <m/>
    <m/>
    <s v="2 PUERTA DEL PARQUE CHAPALITO CALLE 11A CR3 ESTE"/>
    <s v="PARQUE CHAPALITO"/>
    <s v="5"/>
    <m/>
    <s v="CHOQUE MOTOCICLETA CON AUTOMOVIL PARTICULAR"/>
    <s v="CONDUCTOR DE MOTOCICLETA INVADE CARRIL DEL SENTIDO CONTRARIO"/>
    <s v="FALLECIO EN EL LUGAR DE LOS HECHOS"/>
    <m/>
    <s v="POLITRAUMATISMO"/>
    <s v="3"/>
    <n v="611960"/>
    <m/>
  </r>
  <r>
    <n v="101"/>
    <x v="1"/>
    <s v="STTM"/>
    <d v="2017-08-30T00:00:00"/>
    <m/>
    <m/>
    <d v="2017-09-28T00:00:00"/>
    <d v="1899-12-30T10:49:00"/>
    <n v="1"/>
    <s v="LUNES"/>
    <x v="7"/>
    <s v="M"/>
    <s v="LUIS FERNANDO YAQUENO CHAPAL"/>
    <s v="CEDULA"/>
    <n v="1085272489"/>
    <n v="28"/>
    <m/>
    <s v="ATROPELLO"/>
    <s v="MOTOCICLETA"/>
    <s v="PARTICULAR"/>
    <m/>
    <s v="PEATON ATROPELLADO POR MOTOCICLETA"/>
    <m/>
    <m/>
    <m/>
    <m/>
    <m/>
    <m/>
    <m/>
    <s v="URBANA"/>
    <s v="MUNICIPAL"/>
    <m/>
    <m/>
    <s v="CR42 CLL18"/>
    <s v="LA COLINA"/>
    <s v="9"/>
    <m/>
    <s v="AL PARECER PEATON ES ATROPELLADO PORMOTOCICLETA QUE SE FUGA DEL LUGAR DE LOS HECHOS"/>
    <m/>
    <s v="HOSPITALARIO"/>
    <m/>
    <s v="POLITRAUMATISMO"/>
    <m/>
    <m/>
    <m/>
  </r>
  <r>
    <n v="102"/>
    <x v="1"/>
    <s v="STTM"/>
    <d v="2017-09-05T00:00:00"/>
    <m/>
    <d v="1899-12-30T20:30:00"/>
    <d v="2017-09-18T00:00:00"/>
    <m/>
    <n v="1"/>
    <s v="MARTES"/>
    <x v="8"/>
    <s v="F"/>
    <s v="LORENA ANDRADE OJEDA"/>
    <s v="CEDULA"/>
    <n v="1088737923"/>
    <n v="20"/>
    <m/>
    <s v="CHOQUE"/>
    <s v="AUTOMOVIL"/>
    <s v="PARTICULAR"/>
    <m/>
    <s v="ACOMPAÑANTE DE VEHICULO"/>
    <s v="TRACTOMULA"/>
    <m/>
    <m/>
    <m/>
    <m/>
    <m/>
    <m/>
    <s v="URBANA"/>
    <s v="MUNICIPAL"/>
    <m/>
    <m/>
    <s v="CRA 44B No 19-56"/>
    <s v="CHAPULTEPEC"/>
    <s v="9"/>
    <m/>
    <s v="VEHICULO PARTICULAR CHOCA CON TRACTOMULA "/>
    <s v="ACOMPAÑANTE DE VEHICULO PARTICULAR LESIONADA AL MOMENTO DE  CHOCARSE CONTRA TRACTOMULA"/>
    <s v="HOSPITALARIO"/>
    <m/>
    <s v="POLITRAUMATISMO"/>
    <m/>
    <n v="682283"/>
    <m/>
  </r>
  <r>
    <n v="103"/>
    <x v="1"/>
    <s v="STTM"/>
    <d v="2017-09-10T00:00:00"/>
    <m/>
    <d v="1899-12-30T16:28:00"/>
    <d v="2017-10-27T00:00:00"/>
    <d v="1899-12-30T23:30:00"/>
    <n v="1"/>
    <s v="DOMINGO"/>
    <x v="8"/>
    <s v="F"/>
    <s v="YURLADI  ROJAS  ALVARADO"/>
    <s v="TARJETA DE IDENTIDAD"/>
    <n v="1193385408"/>
    <n v="16"/>
    <m/>
    <s v="CHOQUE"/>
    <s v="MOTOCICLETA"/>
    <s v="PARTICULAR"/>
    <s v="IMR16D"/>
    <s v="ACOMPAÑANTE DE MOTOCICLETA"/>
    <s v="AUTOMOVIL"/>
    <s v="PARTICULAR"/>
    <s v="RGK262"/>
    <m/>
    <m/>
    <m/>
    <m/>
    <s v="URBANA"/>
    <s v="MUNICIPAL"/>
    <m/>
    <m/>
    <s v="CRA19 CLL 18"/>
    <s v="CENTRO"/>
    <s v="1"/>
    <m/>
    <s v="CONDUCTOR DE MOTOCICLETA HACE GIRO INDEBIDO SIN PRECAUCION "/>
    <m/>
    <s v="FALLECIO EN EL LUGAR DE LOS HECHOS"/>
    <m/>
    <s v="TRAUMA CRANEOENCEFÁLICO"/>
    <m/>
    <m/>
    <m/>
  </r>
  <r>
    <n v="104"/>
    <x v="1"/>
    <s v="STTM"/>
    <d v="2017-09-10T00:00:00"/>
    <m/>
    <d v="1899-12-30T16:28:00"/>
    <d v="2017-09-10T00:00:00"/>
    <d v="1899-12-30T17:35:00"/>
    <n v="1"/>
    <s v="DOMINGO"/>
    <x v="8"/>
    <s v="M"/>
    <s v="CESAR AUGUSTO ERAZO PACHAJOA"/>
    <s v="CEDULA"/>
    <n v="1085288321"/>
    <n v="27"/>
    <m/>
    <s v="CHOQUE"/>
    <s v="MOTOCICLETA"/>
    <s v="PARTICULAR"/>
    <s v="IMR16D"/>
    <s v="CONDUCTOR DE MOTOCICLETA"/>
    <s v="AUTOMOVIL"/>
    <s v="PARTICULAR"/>
    <s v="RGK262"/>
    <m/>
    <m/>
    <m/>
    <m/>
    <s v="URBANA"/>
    <s v="MUNICIPAL"/>
    <m/>
    <m/>
    <s v="CRA 19 CLL 18"/>
    <s v="CENTRO"/>
    <s v="1"/>
    <m/>
    <s v="CONDUCTOR DE MOTOCICLETA HACE GIRO INDEBIDO SIN PRECAUSION "/>
    <s v="CONDUCTOR DE MOTOCICLETA HACE GIRO INDEBIDO SIN PRECAUSION "/>
    <s v="HOSPITALARIO"/>
    <m/>
    <s v="POLITRAUMATISMO"/>
    <m/>
    <n v="682305"/>
    <m/>
  </r>
  <r>
    <n v="105"/>
    <x v="1"/>
    <s v="STTM"/>
    <d v="2017-09-10T00:00:00"/>
    <m/>
    <d v="1899-12-30T14:00:00"/>
    <d v="2017-09-10T00:00:00"/>
    <m/>
    <n v="1"/>
    <s v="DOMINGO"/>
    <x v="8"/>
    <s v="M"/>
    <s v="RICHARD FELIPE LASSO"/>
    <s v="TARJETA DE IDENTIDAD"/>
    <n v="99112394304"/>
    <n v="17"/>
    <m/>
    <s v="CHOQUE"/>
    <s v="AUTOMOVIL"/>
    <s v="PARTICULAR"/>
    <s v="IMR16D"/>
    <s v="CONDUCTOR DE MOTOCICLETA"/>
    <s v="AUTOMOVIL"/>
    <s v="PARTICULAR"/>
    <s v="RGK262"/>
    <m/>
    <m/>
    <m/>
    <m/>
    <s v="URBANA"/>
    <s v="MUNICIPAL"/>
    <m/>
    <m/>
    <s v="CRA19 CLL 18"/>
    <s v="CENTRO"/>
    <s v="1"/>
    <m/>
    <s v="CONDUCTOR DE MOTOCICLETA HACE GIRO INDEBIDO SIN PRECAUCION "/>
    <m/>
    <s v="HOSPITALARIO"/>
    <m/>
    <s v="POLITRAUMATISMO"/>
    <m/>
    <m/>
    <m/>
  </r>
  <r>
    <n v="106"/>
    <x v="1"/>
    <s v="STTM"/>
    <d v="2017-09-11T00:00:00"/>
    <m/>
    <d v="1899-12-30T12:08:00"/>
    <d v="2017-09-11T00:00:00"/>
    <d v="1899-12-30T16:41:00"/>
    <n v="1"/>
    <s v="LUNES"/>
    <x v="8"/>
    <s v="F"/>
    <s v="ANGELICA CAICEDO"/>
    <s v="CEDULA"/>
    <n v="27332015"/>
    <n v="82"/>
    <m/>
    <s v="ATROPELLO"/>
    <s v="AUTOMOVIL"/>
    <s v="PARTICULAR"/>
    <m/>
    <s v="PEATON ATROPELLADO POR VEHICULO"/>
    <m/>
    <m/>
    <m/>
    <m/>
    <m/>
    <m/>
    <m/>
    <s v="URBANA"/>
    <s v="MUNICIPAL"/>
    <m/>
    <m/>
    <s v="SUPERMERCADO ANDINO"/>
    <s v="CHAPAL"/>
    <s v="5"/>
    <m/>
    <s v="PEATON ATROPELLADA POR AUTOMOVIL ESTA POR ESTABLECER"/>
    <s v="PEATON ATROPELLADA POR AUTOMOVIL ESTA POR ESTABLECER"/>
    <s v="HOSPITALARIO"/>
    <m/>
    <s v="POLITRAUMATISMO"/>
    <m/>
    <n v="682309"/>
    <m/>
  </r>
  <r>
    <n v="107"/>
    <x v="1"/>
    <s v="STTM"/>
    <d v="2017-09-21T00:00:00"/>
    <m/>
    <m/>
    <m/>
    <m/>
    <n v="1"/>
    <s v="JUEVES"/>
    <x v="8"/>
    <s v="M"/>
    <s v="EDGAR ENRIQUE JACOME MARTINEZ"/>
    <s v="CEDULA"/>
    <n v="12952449"/>
    <n v="69"/>
    <m/>
    <s v="CHOQUE"/>
    <s v="BUS"/>
    <s v="PUBLICO"/>
    <s v="SVQ473"/>
    <s v="PASAJERO DE BUS"/>
    <m/>
    <m/>
    <m/>
    <m/>
    <m/>
    <m/>
    <m/>
    <s v="URBANA"/>
    <s v="MUNICIPAL"/>
    <m/>
    <m/>
    <m/>
    <s v="NUEVA ARANDA"/>
    <s v="10"/>
    <m/>
    <m/>
    <m/>
    <s v="HOSPITALARIO"/>
    <m/>
    <s v="TRAUMA CRANEOENCEFÁLICO"/>
    <m/>
    <m/>
    <m/>
  </r>
  <r>
    <n v="108"/>
    <x v="1"/>
    <s v="STTM"/>
    <d v="2017-10-02T00:00:00"/>
    <m/>
    <d v="1899-12-30T07:23:00"/>
    <d v="2017-10-02T00:00:00"/>
    <m/>
    <n v="1"/>
    <s v="LUNES"/>
    <x v="9"/>
    <s v="M"/>
    <s v="VICTOR MANUEL  PADILLA"/>
    <s v="CEDULA"/>
    <n v="12753892"/>
    <n v="37"/>
    <m/>
    <s v="CHOQUE"/>
    <s v="MOTOCICLETA"/>
    <s v="PARTICULAR"/>
    <s v="AYN80E"/>
    <s v="CONDUCTOR DE MOTOCICLETA"/>
    <s v="CAMION"/>
    <m/>
    <s v="TMZ344"/>
    <m/>
    <m/>
    <m/>
    <m/>
    <s v="URBANA"/>
    <s v="MUNICIPAL"/>
    <m/>
    <m/>
    <s v="CLL 2 # 22-19"/>
    <s v="AV. PANAMERICANA"/>
    <s v="6"/>
    <m/>
    <s v="CONDUCTOR DE MOTOCICLETA AL PARECER CAE EN UN HUECO Y SE CHOCA CONTRA CAMION"/>
    <s v="CONDUCTOR DE MOTOCICLETA AL PARECER CAE EN UN HUECO Y SE CHOCA CONTRA CAMION"/>
    <s v="FALLECIO EN EL LUGAR DE LOS HECHOS"/>
    <m/>
    <s v="TRAUMA CERRADO DE TORAX"/>
    <m/>
    <n v="682416"/>
    <m/>
  </r>
  <r>
    <n v="109"/>
    <x v="1"/>
    <s v="STTM"/>
    <d v="2017-10-18T00:00:00"/>
    <m/>
    <d v="1899-12-30T20:03:00"/>
    <d v="2017-10-20T00:00:00"/>
    <d v="1899-12-30T20:03:00"/>
    <n v="1"/>
    <s v="MIERCOLES"/>
    <x v="9"/>
    <s v="M"/>
    <s v="BRAYAN estiven CUASTUMAL"/>
    <s v="CEDULA"/>
    <n v="1085343749"/>
    <n v="18"/>
    <m/>
    <s v="CHOQUE"/>
    <s v="AUTOMOVIL"/>
    <s v="PARTICULAR"/>
    <m/>
    <s v="CONDUCTOR DE MOTOCICLETA"/>
    <s v="MOTOCICLETA"/>
    <s v="PARTICULAR"/>
    <m/>
    <m/>
    <m/>
    <m/>
    <m/>
    <s v="URBANA"/>
    <s v="MUNICIPAL"/>
    <m/>
    <m/>
    <s v="CLL 20 CRA 33A"/>
    <s v="LAS CUADRAS"/>
    <s v="9"/>
    <m/>
    <s v="CONDUCTOR DE AUTOMOVIL HACE UN CRUZE REPENTINO"/>
    <m/>
    <s v="HOSPITALARIO"/>
    <m/>
    <s v="TRAUMA CRANEOENCEFÁLICO"/>
    <m/>
    <n v="682500"/>
    <m/>
  </r>
  <r>
    <n v="110"/>
    <x v="1"/>
    <s v="STTM"/>
    <d v="2017-10-08T00:00:00"/>
    <m/>
    <m/>
    <d v="2017-10-19T00:00:00"/>
    <d v="1899-12-30T14:50:00"/>
    <n v="1"/>
    <s v="DOMINGO"/>
    <x v="9"/>
    <s v="M"/>
    <s v="CRISTIAN JAIRO  MARTINEZ PAZ"/>
    <s v="CEDULA"/>
    <n v="1085270826"/>
    <n v="29"/>
    <m/>
    <s v="CHOQUE"/>
    <m/>
    <s v="PARTICULAR"/>
    <m/>
    <s v="CONDUCTOR DE MOTOCICLETA"/>
    <s v="MOTOCICLETA"/>
    <s v="PARTICULAR"/>
    <m/>
    <m/>
    <m/>
    <m/>
    <m/>
    <s v="URBANA"/>
    <s v="MUNICIPAL"/>
    <m/>
    <m/>
    <s v="KM 5+900 MTS "/>
    <s v="DOLORES"/>
    <s v="4"/>
    <m/>
    <s v="CONDUCTOR DE MOTOCICLETA CHOCA CONTRACAMIONETA"/>
    <m/>
    <s v="HOSPITALARIO"/>
    <m/>
    <s v="TRAUMA CRANEOENCEFÁLICO"/>
    <m/>
    <m/>
    <m/>
  </r>
  <r>
    <n v="111"/>
    <x v="1"/>
    <s v="STTM"/>
    <d v="2017-10-11T00:00:00"/>
    <m/>
    <d v="1899-12-30T16:25:00"/>
    <d v="2017-10-11T00:00:00"/>
    <m/>
    <n v="1"/>
    <s v="MIERCOLES"/>
    <x v="9"/>
    <s v="M"/>
    <s v="SEGUNDO JUAN BAUTISTA ACHICAIZA"/>
    <s v="CEDULA"/>
    <n v="1798133"/>
    <n v="80"/>
    <m/>
    <s v="ATROPELLO"/>
    <s v="CAMION"/>
    <s v="PUBLICO"/>
    <s v="WEL015"/>
    <s v="PEATON ATROPELLADO POR VEHICULO"/>
    <m/>
    <m/>
    <m/>
    <m/>
    <m/>
    <m/>
    <m/>
    <s v="URBANA"/>
    <s v="MUNICIPAL"/>
    <m/>
    <m/>
    <s v="DIAGONAL AL ÉXITO"/>
    <m/>
    <s v="6"/>
    <m/>
    <s v="CAMION NO ESTA PENDIENTE NI DE LAS ACCIONES DEL PEATON"/>
    <m/>
    <s v="FALLECIO EN EL LUGAR DE LOS HECHOS"/>
    <m/>
    <s v="POLITRAUMATISMO"/>
    <m/>
    <n v="682468"/>
    <m/>
  </r>
  <r>
    <n v="112"/>
    <x v="1"/>
    <s v="STTM"/>
    <d v="2017-11-03T00:00:00"/>
    <m/>
    <d v="1899-12-30T22:13:00"/>
    <m/>
    <m/>
    <n v="1"/>
    <s v="VIERNES"/>
    <x v="10"/>
    <s v="M"/>
    <s v="FERNANDO DANIEL RISUEÑO"/>
    <s v="CEDULA"/>
    <m/>
    <n v="34"/>
    <m/>
    <s v="ATROPELLO"/>
    <s v="BUS"/>
    <s v="PUBLICO"/>
    <s v="SDO526"/>
    <s v="PEATON ATROPELLADO POR BUS"/>
    <m/>
    <m/>
    <m/>
    <m/>
    <m/>
    <m/>
    <m/>
    <s v="URBANA"/>
    <s v="MUNICIPAL"/>
    <m/>
    <m/>
    <s v="CALLE 22 # 2-05"/>
    <s v="ANTIGUA BAVARIA"/>
    <s v="3"/>
    <m/>
    <s v="BUS ATROPELLA A CIUDADANO EL CUAL NO SE ENCUENTRA IDENTIFICCADO"/>
    <m/>
    <s v="FALLECIO EN EL LUGAR DE LOS HECHOS"/>
    <m/>
    <s v="POLITRAUMATISMO"/>
    <m/>
    <m/>
    <m/>
  </r>
  <r>
    <n v="113"/>
    <x v="1"/>
    <s v="STTM"/>
    <d v="2017-10-18T00:00:00"/>
    <m/>
    <d v="1899-12-30T20:03:00"/>
    <d v="2017-10-20T00:00:00"/>
    <m/>
    <n v="1"/>
    <s v="MIERCOLES"/>
    <x v="10"/>
    <s v="M"/>
    <s v="EDWIN GIOVANY SALAS"/>
    <s v="CEDULA"/>
    <n v="1085276626"/>
    <n v="18"/>
    <m/>
    <s v="CHOQUE"/>
    <s v="AUTOMOVIL"/>
    <s v="PARTICULAR"/>
    <s v="MBV968"/>
    <s v="CONDUCTOR DE MOTOCICLETA"/>
    <s v="MOTOCICLETA"/>
    <s v="PARTICULAR"/>
    <s v="GJE60E"/>
    <m/>
    <m/>
    <m/>
    <m/>
    <s v="URBANA"/>
    <s v="MUNICIPAL"/>
    <m/>
    <m/>
    <s v="CLL 20 CRA 33A"/>
    <s v="LAS CUADRAS"/>
    <s v="9"/>
    <m/>
    <s v="EL CONDUCTOR DEL AUTOMOVIL HACE UN CRUZE REPENTINO"/>
    <m/>
    <s v="HOSPITALARIO"/>
    <m/>
    <s v="TRAUMA CRANEOENCEFÁLICO"/>
    <m/>
    <n v="682500"/>
    <m/>
  </r>
  <r>
    <n v="114"/>
    <x v="1"/>
    <s v="STTM"/>
    <d v="2017-11-02T00:00:00"/>
    <m/>
    <d v="1899-12-30T22:16:00"/>
    <d v="2017-11-05T00:00:00"/>
    <d v="1899-12-30T02:04:00"/>
    <n v="1"/>
    <s v="JUEVES"/>
    <x v="10"/>
    <s v="M"/>
    <s v="ALVARO ALEXANDER CASTRO VERA"/>
    <s v="CEDULA"/>
    <m/>
    <n v="58"/>
    <m/>
    <s v="ATROPELLO"/>
    <s v="BUS"/>
    <s v="PUBLICO"/>
    <s v="SLE387"/>
    <s v="PEATON ATROPELLADO POR BUS"/>
    <m/>
    <m/>
    <m/>
    <m/>
    <m/>
    <m/>
    <m/>
    <s v="URBANA"/>
    <s v="MUNICIPAL"/>
    <m/>
    <m/>
    <s v="CLL 16 CRA 36"/>
    <s v="AV. PANAMERICANA"/>
    <s v="7"/>
    <m/>
    <m/>
    <m/>
    <s v="HOSPITALARIO"/>
    <m/>
    <s v="POLITRAUMATISMO"/>
    <m/>
    <m/>
    <m/>
  </r>
  <r>
    <n v="115"/>
    <x v="1"/>
    <s v="STTM"/>
    <d v="2017-11-11T00:00:00"/>
    <m/>
    <d v="1899-12-30T14:53:00"/>
    <d v="2017-11-11T00:00:00"/>
    <m/>
    <n v="1"/>
    <s v="SABADO"/>
    <x v="10"/>
    <s v="M"/>
    <s v="ARVEY CHATES POPAYAN"/>
    <s v="CEDULA"/>
    <n v="5276405"/>
    <n v="54"/>
    <m/>
    <s v="ATROPELLO"/>
    <s v="BUS"/>
    <s v="PUBLICO"/>
    <s v="SJP352"/>
    <s v="PEATON ATROPELLADO POR BUS"/>
    <m/>
    <m/>
    <m/>
    <m/>
    <m/>
    <m/>
    <m/>
    <s v="URBANA"/>
    <s v="MUNICIPAL"/>
    <m/>
    <m/>
    <s v="CLL 15 #24-12"/>
    <s v="CENTRO"/>
    <s v="1"/>
    <s v="114"/>
    <s v="PEATON APARENTE ESTADO DE EMBRIAGUEZ"/>
    <m/>
    <s v="FALLECIO EN EL LUGAR DE LOS HECHOS"/>
    <m/>
    <s v="POLITRAUMATISMO"/>
    <m/>
    <n v="682616"/>
    <m/>
  </r>
  <r>
    <n v="116"/>
    <x v="1"/>
    <s v="STTM"/>
    <d v="2017-11-14T00:00:00"/>
    <m/>
    <d v="1899-12-30T14:00:00"/>
    <d v="2017-11-14T00:00:00"/>
    <m/>
    <n v="1"/>
    <s v="MARTES"/>
    <x v="10"/>
    <s v="F"/>
    <s v="JOHANA ELIZABETH  DELGADO BENAVIDES"/>
    <s v="CEDULA"/>
    <n v="1085263761"/>
    <n v="25"/>
    <m/>
    <s v="CHOQUE"/>
    <m/>
    <s v="PARTICULAR"/>
    <m/>
    <s v="ACOMPAÑANTE DE MOTOCICLETA"/>
    <s v="MOTOCICLETA"/>
    <s v="PARTICULAR"/>
    <m/>
    <m/>
    <m/>
    <m/>
    <m/>
    <s v="URBANA"/>
    <s v="MUNICIPAL"/>
    <m/>
    <m/>
    <s v="CRA 41A No 19A-87"/>
    <s v="AV. PANAMERICANA"/>
    <s v="9"/>
    <m/>
    <s v="SE REVIENTA LLANTA DELANTERA DE MOTOCICLETA Y ACOMPAÑANTE SALE Y SE GOLPEA CON SARDINEL"/>
    <m/>
    <s v="FALLECIO EN EL LUGAR DE LOS HECHOS"/>
    <m/>
    <s v="TRAUMA CRANEOENCEFÁLICO"/>
    <m/>
    <n v="682635"/>
    <m/>
  </r>
  <r>
    <n v="117"/>
    <x v="1"/>
    <s v="DITRA"/>
    <d v="2017-11-18T00:00:00"/>
    <m/>
    <d v="1899-12-30T19:50:00"/>
    <d v="2017-11-18T00:00:00"/>
    <m/>
    <n v="1"/>
    <s v="SABADO"/>
    <x v="10"/>
    <s v="F"/>
    <s v="NELIA MELCY TIMARAN"/>
    <s v="CEDULA"/>
    <s v=" -"/>
    <n v="52"/>
    <m/>
    <s v="ATROPELLO"/>
    <s v="CAMIONETA"/>
    <s v="PUBLICO"/>
    <s v="SVQ749"/>
    <s v="PEATON ATROPELLADO POR CAMIONETA"/>
    <m/>
    <m/>
    <m/>
    <m/>
    <m/>
    <m/>
    <m/>
    <s v="RURAL"/>
    <s v="NACIONAL"/>
    <m/>
    <m/>
    <s v="KM 7+ 600 MTS "/>
    <s v="SECTOR SAN FERNANDO VIA PASTO SIBUNDOY"/>
    <s v="SAN FERNANDO"/>
    <s v="115"/>
    <s v="CONDUCTOR EN ESTADO DE EMBRIAGUEZ"/>
    <m/>
    <s v="FALLECIO EN EL LUGAR DE LOS HECHOS"/>
    <m/>
    <s v="POLITRAUMATISMO"/>
    <m/>
    <m/>
    <m/>
  </r>
  <r>
    <n v="118"/>
    <x v="1"/>
    <s v="STTM"/>
    <d v="2017-11-21T00:00:00"/>
    <m/>
    <m/>
    <m/>
    <m/>
    <n v="1"/>
    <s v="MARTES"/>
    <x v="10"/>
    <s v="M"/>
    <s v="HERNAN RICAURTE"/>
    <s v="CEDULA"/>
    <n v="1061724340"/>
    <n v="73"/>
    <m/>
    <s v="ATROPELLO"/>
    <s v="MOTOCICLETA"/>
    <s v="PARTICULAR"/>
    <s v="NFV51E"/>
    <s v="PEATON ATROPELLADO POR MOTOCICLETA"/>
    <m/>
    <m/>
    <m/>
    <m/>
    <m/>
    <m/>
    <m/>
    <s v="URBANA"/>
    <s v="MUNICIPAL"/>
    <m/>
    <m/>
    <s v=" CALLE 18 CRA 52"/>
    <s v="SECTOR PASTO LINDO"/>
    <s v="9"/>
    <m/>
    <s v="MOTOCICLETA ATROPELLA A PEATON"/>
    <m/>
    <s v="HOSPITALARIO"/>
    <m/>
    <s v="POLITRAUMATISMO"/>
    <m/>
    <n v="682669"/>
    <m/>
  </r>
  <r>
    <n v="119"/>
    <x v="1"/>
    <s v="DITRA"/>
    <d v="2017-11-21T00:00:00"/>
    <m/>
    <d v="1899-12-30T14:00:00"/>
    <d v="2017-11-22T00:00:00"/>
    <m/>
    <n v="1"/>
    <s v="MARTES"/>
    <x v="10"/>
    <s v="M"/>
    <s v="CARLOS ROBERTO ERAZO ERAZO"/>
    <s v="CEDULA"/>
    <n v="5198106"/>
    <n v="75"/>
    <m/>
    <s v="CHOQUE"/>
    <s v="BUS"/>
    <s v="PUBLICO"/>
    <m/>
    <s v="ACOMPAÑANTE DE MOTOCICLETA"/>
    <s v="MOTOCICLETA"/>
    <s v="PARTICULAR"/>
    <m/>
    <m/>
    <m/>
    <m/>
    <m/>
    <s v="RURAL"/>
    <s v="NACIONAL"/>
    <m/>
    <m/>
    <s v="KM 12+200 MTS"/>
    <s v="SECTOR VARIANTE DE DAZA BUESAQUILLO CATAMBUCO"/>
    <s v="BUESAQUILLO"/>
    <m/>
    <s v="EXCESO DE VELICIDAD DEL BUS COLISIONA CON MOTOCICLETA "/>
    <m/>
    <s v="HOSPITALARIO"/>
    <m/>
    <s v="TRAUMA CRANEOENCEFÁLICO"/>
    <m/>
    <m/>
    <m/>
  </r>
  <r>
    <n v="120"/>
    <x v="1"/>
    <s v="STTM"/>
    <d v="2017-11-19T00:00:00"/>
    <m/>
    <m/>
    <m/>
    <m/>
    <n v="1"/>
    <s v="MARTES"/>
    <x v="10"/>
    <s v="M"/>
    <s v="JEFERSON DUVAN MIRAMAG"/>
    <s v="CEDULA"/>
    <n v="1233193833"/>
    <n v="18"/>
    <m/>
    <s v="CHOQUE"/>
    <s v="MOTOCICLETA"/>
    <s v="PARTICULAR"/>
    <s v="OME37D"/>
    <s v="CONDUCTOR DE MOTOCICLETA"/>
    <s v="CAMION"/>
    <s v="PUBLICO"/>
    <s v="WMR567"/>
    <m/>
    <m/>
    <m/>
    <m/>
    <s v="RURAL"/>
    <s v="NACIONAL"/>
    <m/>
    <m/>
    <m/>
    <s v="RIO BOBO"/>
    <s v="SANTA BARBARA"/>
    <m/>
    <m/>
    <m/>
    <s v="HOSPITALARIO"/>
    <m/>
    <s v="POLITRAUMATISMO"/>
    <m/>
    <m/>
    <m/>
  </r>
  <r>
    <n v="121"/>
    <x v="1"/>
    <s v="STTM"/>
    <d v="2017-12-07T00:00:00"/>
    <s v="PLAN NAVIDAD Y CARNAVALES"/>
    <d v="1899-12-30T00:12:00"/>
    <m/>
    <m/>
    <n v="1"/>
    <s v="JUEVES"/>
    <x v="11"/>
    <s v="M"/>
    <s v="JACOBO ARTEAGA BRAVO"/>
    <s v="CEDULA"/>
    <n v="1020832600"/>
    <n v="19"/>
    <m/>
    <s v="CHOQUE"/>
    <s v="AUTOMOVIL"/>
    <s v="PARTICULAR"/>
    <s v="KDO219"/>
    <s v="ACOMPAÑANTE DE VEHICULO"/>
    <s v="CAMIONETA"/>
    <s v="PARTICULAR"/>
    <s v="AUV499"/>
    <m/>
    <m/>
    <m/>
    <m/>
    <s v="URBANA"/>
    <s v="MUNICIPAL"/>
    <m/>
    <m/>
    <s v="CR32 CALLE 12A "/>
    <s v="SAN IGNACIO"/>
    <s v="7"/>
    <m/>
    <s v="EL AUTOMOVIL NO REALIZA EL PARE"/>
    <m/>
    <s v="FALLECIO EN EL LUGAR DE LOS HECHOS"/>
    <m/>
    <s v="TRAUMA CRANEOENCEFÁLICO"/>
    <m/>
    <n v="682747"/>
    <m/>
  </r>
  <r>
    <n v="122"/>
    <x v="1"/>
    <s v="STTM"/>
    <d v="2017-12-08T00:00:00"/>
    <s v="PLAN NAVIDAD Y CARNAVALES"/>
    <d v="1899-12-30T21:53:00"/>
    <m/>
    <m/>
    <n v="1"/>
    <s v="VIERNES"/>
    <x v="11"/>
    <s v="M"/>
    <s v="CARLOS ANDRES VALLEJOSE"/>
    <s v="CEDULA"/>
    <n v="1085279190"/>
    <n v="27"/>
    <m/>
    <s v="CHOQUE"/>
    <s v="MOTOCICLETA"/>
    <s v="PARTICULAR"/>
    <s v="BAF22E"/>
    <s v="CONDUCTOR DE MOTOCICLETA"/>
    <s v="TRACTOCAMION"/>
    <s v="PARTICULAR"/>
    <s v="UQP851"/>
    <m/>
    <m/>
    <m/>
    <m/>
    <s v="URBANA"/>
    <s v="MUNICIPAL"/>
    <m/>
    <m/>
    <s v="CR40A #18B41"/>
    <s v="AV. PANAMERICANA"/>
    <s v="9"/>
    <m/>
    <s v="AL PARECER TRACTOCAMION ESTacionado sobre el carril derecho de la avenida y el motociclista impacta en la parte posterior"/>
    <m/>
    <s v="HOSPITALARIO"/>
    <m/>
    <s v="POLITRAUMATISMO"/>
    <m/>
    <n v="682759"/>
    <m/>
  </r>
  <r>
    <n v="123"/>
    <x v="1"/>
    <s v="STTM"/>
    <d v="2017-12-09T00:00:00"/>
    <s v="PLAN NAVIDAD Y CARNAVALES"/>
    <d v="1899-12-30T11:10:00"/>
    <m/>
    <m/>
    <n v="1"/>
    <s v="SABADO"/>
    <x v="11"/>
    <s v="M"/>
    <s v="CRISTIAN CAMILO DE LA CRUZ"/>
    <s v="TARJETA DE IDENTIDAD"/>
    <n v="119303646"/>
    <n v="16"/>
    <m/>
    <s v="CHOQUE"/>
    <s v="CAMIONETA"/>
    <s v="PARTICULAR"/>
    <s v="KFM425"/>
    <s v="CONDUCTOR DE MOTOCICLETA"/>
    <s v="MOTOCICLETA"/>
    <s v="PARTICULAR"/>
    <s v="LKV67A"/>
    <m/>
    <m/>
    <m/>
    <m/>
    <s v="URBANA"/>
    <s v="MUNICIPAL"/>
    <m/>
    <m/>
    <s v="CALLE 20 CR7"/>
    <s v="VILLAFLOR"/>
    <s v="3"/>
    <m/>
    <s v="CAMIONETA DESOBEDECE SEÑALES DE PARE Y COLICIONA CON MOTOCICLETA"/>
    <m/>
    <s v="HOSPITALARIO"/>
    <m/>
    <s v="POLITRAUMATISMO"/>
    <m/>
    <n v="682761"/>
    <m/>
  </r>
  <r>
    <n v="124"/>
    <x v="1"/>
    <s v="STTM"/>
    <d v="2017-12-16T00:00:00"/>
    <s v="PLAN NAVIDAD Y CARNAVALES"/>
    <d v="1899-12-30T19:32:00"/>
    <m/>
    <m/>
    <n v="1"/>
    <s v="SABADO"/>
    <x v="11"/>
    <s v="F"/>
    <s v="MARGARITA GAVIRIA"/>
    <s v="CEDULA"/>
    <n v="30733605"/>
    <n v="76"/>
    <m/>
    <s v="CHOQUE"/>
    <s v="MOTOCICLETA"/>
    <s v="PARTICULAR"/>
    <s v="JZX436"/>
    <s v="PEATON ATROPELLADO POR MOTOCICLETA"/>
    <m/>
    <m/>
    <m/>
    <m/>
    <m/>
    <m/>
    <m/>
    <s v="RURAL"/>
    <s v="MUNICIPAL"/>
    <m/>
    <m/>
    <s v="CORREGIMIENTO JONGOVITO"/>
    <s v="JONGOVITO"/>
    <s v="JONGOVITO"/>
    <m/>
    <s v="ATROPELLO POR MOTOCICLETA"/>
    <m/>
    <s v="HOSPITALARIO"/>
    <m/>
    <s v="POLITRAUMATISMO"/>
    <m/>
    <n v="682790"/>
    <m/>
  </r>
  <r>
    <n v="125"/>
    <x v="1"/>
    <s v="STTM"/>
    <d v="2017-12-16T00:00:00"/>
    <s v="PLAN NAVIDAD Y CARNAVALES"/>
    <d v="1899-12-30T21:00:00"/>
    <m/>
    <m/>
    <n v="1"/>
    <s v="SABADO"/>
    <x v="11"/>
    <s v="M"/>
    <s v="ERLY JAVIER ROSERO"/>
    <s v="CEDULA"/>
    <n v="1084221471"/>
    <n v="30"/>
    <m/>
    <s v="CHOQUE"/>
    <s v="AUTOMOVIL"/>
    <s v="PARTICULAR"/>
    <s v="HEL270"/>
    <s v="CONDUCTOR DE MOTOCICLETA"/>
    <s v="MOTOCICLETA"/>
    <s v="PARTICULAR"/>
    <s v="GJJ54E"/>
    <m/>
    <m/>
    <m/>
    <m/>
    <s v="URBANA"/>
    <s v="MUNICIPAL"/>
    <m/>
    <m/>
    <s v="CALLE 12 CR11"/>
    <s v="PUENTE ESTADIO"/>
    <s v="5"/>
    <s v="115"/>
    <s v="CONDUCTOR TRANSITA EN CONTRAVIA EN ESTADO DE EMBRIAGUEZ "/>
    <m/>
    <s v="HOSPITALARIO"/>
    <m/>
    <s v="POLITRAUMATISMO"/>
    <m/>
    <n v="682789"/>
    <m/>
  </r>
  <r>
    <n v="126"/>
    <x v="1"/>
    <s v="DITRA"/>
    <d v="2017-12-19T00:00:00"/>
    <s v="PLAN NAVIDAD Y CARNAVALES"/>
    <d v="1899-12-30T12:30:00"/>
    <m/>
    <m/>
    <n v="1"/>
    <s v="MARTES"/>
    <x v="11"/>
    <s v="M"/>
    <s v="JOHAN SEBASTIAN TIMARAN LASSO"/>
    <s v="TARJETA DE IDENTIDAD"/>
    <n v="1193469113"/>
    <n v="17"/>
    <m/>
    <s v="CHOQUE"/>
    <s v="MOTOCICLETA"/>
    <s v="PARTICULAR"/>
    <s v="YKG35A"/>
    <s v="CONDUCTOR DE MOTOCICLETA"/>
    <s v="TRACTOCAMION"/>
    <s v="SERVICIO PUBLICO"/>
    <s v="SZX-341"/>
    <m/>
    <m/>
    <m/>
    <m/>
    <s v="URBANA"/>
    <s v="MUNICIPAL"/>
    <s v="VARIANTE ORIENTAL CATAMBUCO"/>
    <s v="KM 10+100"/>
    <s v="PUENTE DE DOLORES"/>
    <s v="CATAMBUCO"/>
    <s v="CATAMBUCO"/>
    <m/>
    <s v="ADELANTAR INVADIENDO CARRIL DEL SENTIDO CONTRARIO"/>
    <m/>
    <s v="HOSPITALARIO"/>
    <m/>
    <s v="POLITRAUMATISMO"/>
    <m/>
    <m/>
    <m/>
  </r>
  <r>
    <n v="127"/>
    <x v="1"/>
    <s v="STTM"/>
    <d v="2017-12-29T00:00:00"/>
    <s v="PLAN NAVIDAD Y CARNAVALES"/>
    <d v="1899-12-30T21:06:00"/>
    <d v="2018-01-03T00:00:00"/>
    <m/>
    <n v="1"/>
    <s v="VIERNES"/>
    <x v="11"/>
    <s v="M"/>
    <s v="ERICK  CASANOVA MENESES"/>
    <s v="CEDULA"/>
    <s v="1085282935"/>
    <n v="27"/>
    <m/>
    <s v="CHOQUE"/>
    <s v="MOTOCICLETA"/>
    <s v="PARTICULAR"/>
    <m/>
    <s v="ACOMPAÑANTE DE MOTOCICLETA"/>
    <m/>
    <m/>
    <m/>
    <m/>
    <m/>
    <m/>
    <m/>
    <s v="URBANA"/>
    <s v="MUNICIPAL"/>
    <m/>
    <m/>
    <s v="CALLE 12 No.2-10"/>
    <s v="CHAPAL"/>
    <s v="5"/>
    <s v="115"/>
    <s v="EMBRIAGUEZ ADELANTAR INVADIENDO CARRIL DEL SENTIDO CONTARIO"/>
    <m/>
    <s v="FALLECIO EN EL LUGAR DE LOS HECHOS"/>
    <m/>
    <s v="TRAUMA CRANEOENCEFÁLICO"/>
    <m/>
    <n v="682855"/>
    <m/>
  </r>
  <r>
    <n v="128"/>
    <x v="2"/>
    <s v="STTM"/>
    <s v="07/02/2018"/>
    <m/>
    <d v="1899-12-30T11:56:00"/>
    <d v="2018-02-07T00:00:00"/>
    <s v="12:40"/>
    <n v="1"/>
    <s v="MIERCOLES"/>
    <x v="1"/>
    <s v="F"/>
    <s v="MARIA DEL CARMEN GUERRERO MAYA"/>
    <s v="CEDULA"/>
    <s v="30713644"/>
    <s v="59"/>
    <s v="520016000487201880057"/>
    <s v="ATROPELLO"/>
    <s v="MOTOCICLETA"/>
    <s v="PARTICULAR"/>
    <s v="KET66C"/>
    <s v="PEATON ATROPELLADO POR MOTOCICLETA"/>
    <m/>
    <m/>
    <m/>
    <m/>
    <m/>
    <m/>
    <m/>
    <s v="URBANA"/>
    <s v="MUNICIPAL"/>
    <m/>
    <m/>
    <s v="CRA 14 No 17-63"/>
    <s v="FATIMA"/>
    <n v="2"/>
    <s v="157"/>
    <m/>
    <s v="CONDUCTOR DE LA MOTO NO ESTAR PENDIENTE DE LOS DEMAS USUARIOS"/>
    <s v="FALLECIO EN EL LUGAR DE LOS HECHOS"/>
    <m/>
    <s v="POLITRAUMATISMO"/>
    <s v="57"/>
    <n v="683016"/>
    <s v="MALO"/>
  </r>
  <r>
    <n v="129"/>
    <x v="2"/>
    <s v="DITRA"/>
    <d v="2018-02-24T00:00:00"/>
    <m/>
    <d v="1899-12-30T09:30:00"/>
    <d v="2018-02-24T00:00:00"/>
    <d v="1899-12-30T09:30:00"/>
    <n v="1"/>
    <s v="SABADO"/>
    <x v="1"/>
    <s v="M"/>
    <s v="EDMUNDO FIDENCIO TELLO LOPEZ"/>
    <s v="CEDULA"/>
    <n v="98325482"/>
    <s v="49"/>
    <m/>
    <s v="CHOQUE"/>
    <s v="TRACTOCAMION"/>
    <s v="PUBLICO"/>
    <s v="SZQ490"/>
    <s v="CONDUCTOR DE VEHICULO"/>
    <s v="AUTOMOVIL"/>
    <s v="PUBLICO"/>
    <s v="SDN371"/>
    <m/>
    <s v="AUTOMOVIL"/>
    <s v="PARTICULAR"/>
    <m/>
    <s v="RURAL"/>
    <m/>
    <m/>
    <s v="NACIONAL"/>
    <s v="KM 12+650"/>
    <s v="PASTO MOJARRAS SECTOR DAZZA"/>
    <s v="MORASURCO"/>
    <s v="138"/>
    <m/>
    <s v="PARA TRACTOCAMION 304 SUPERFICIE HUMEDA Y 138 FALTA DE PRECAUCÓN POR NIEBLA - EXCESO DE VELOCIDAD"/>
    <s v="FALLECIO EN EL LUGAR DE LOS HECHOS"/>
    <m/>
    <s v="POLITRAUMATISMO"/>
    <m/>
    <m/>
    <m/>
  </r>
  <r>
    <n v="130"/>
    <x v="2"/>
    <s v="DITRA"/>
    <d v="2018-02-24T00:00:00"/>
    <m/>
    <d v="1899-12-30T09:30:00"/>
    <d v="2018-02-24T00:00:00"/>
    <d v="1899-12-30T09:30:00"/>
    <n v="1"/>
    <s v="SABADO"/>
    <x v="1"/>
    <s v="F"/>
    <s v="VERONICA DANIELA MALES MORA"/>
    <s v="TARJETA DE IDENTIDAD"/>
    <n v="1004189726"/>
    <s v="17"/>
    <m/>
    <s v="CHOQUE"/>
    <s v="TRACTOCAMION"/>
    <s v="PUBLICO"/>
    <s v="SZQ490"/>
    <s v="PASAJERO DE TAXI"/>
    <s v="AUTOMOVIL"/>
    <s v="PUBLICO"/>
    <s v="SDN371"/>
    <m/>
    <s v="AUTOMOVIL"/>
    <s v="PARTICULAR"/>
    <m/>
    <s v="RURAL"/>
    <m/>
    <m/>
    <s v="NACIONAL"/>
    <s v="KM 12+650"/>
    <s v="PASTO MOJARRAS SECTOR DAZZA"/>
    <s v="MORASURCO"/>
    <s v="138"/>
    <m/>
    <s v="PARA TRACTOCAMION 304 SUPERFICIE HUMEDA Y 138 FALTA DE PRECAUCÓN POR NIEBLA - EXCESO DE VELOCIDAD"/>
    <s v="HOSPITALARIO"/>
    <m/>
    <s v="TRAUMA CRANEOENCEFÁLICO"/>
    <m/>
    <m/>
    <m/>
  </r>
  <r>
    <n v="131"/>
    <x v="2"/>
    <s v="STTM"/>
    <d v="2018-02-26T00:00:00"/>
    <m/>
    <d v="1899-12-30T07:20:00"/>
    <d v="2018-02-26T00:00:00"/>
    <m/>
    <n v="1"/>
    <s v="LUNES"/>
    <x v="1"/>
    <s v="M"/>
    <s v="CARLOS AUGUSTO NUPAN"/>
    <s v="CEDULA"/>
    <s v="1798260"/>
    <s v="81"/>
    <s v="520016000487201880094"/>
    <s v="ATROPELLO"/>
    <m/>
    <m/>
    <m/>
    <s v="PEATON ATROPELLADO POR MOTOCICLETA"/>
    <s v="MOTOCICLETA"/>
    <s v="PARTICULAR"/>
    <s v="SHY96D"/>
    <m/>
    <m/>
    <m/>
    <m/>
    <s v="URBANA"/>
    <s v="MUNICIPAL"/>
    <m/>
    <m/>
    <s v="CLL 20 No 35-50"/>
    <s v="AV LOS ESTUDIANTES"/>
    <n v="9"/>
    <s v="409"/>
    <m/>
    <s v="PEATON DE LA TERCERA EDAD CRUZA SIN OBSERVAR"/>
    <s v="FALLECIO EN EL LUGAR DE LOS HECHOS"/>
    <m/>
    <s v="POLITRAUMATISMO"/>
    <s v="39"/>
    <n v="683102"/>
    <s v="BUENO"/>
  </r>
  <r>
    <n v="132"/>
    <x v="2"/>
    <s v="STTM"/>
    <d v="2018-02-28T00:00:00"/>
    <m/>
    <d v="1899-12-30T14:50:00"/>
    <d v="2018-02-28T00:00:00"/>
    <d v="1899-12-30T14:50:00"/>
    <n v="1"/>
    <s v="MIERCOLES"/>
    <x v="1"/>
    <s v="M"/>
    <s v="LUIS ALEXANDER CUASPUD"/>
    <s v="CEDULA"/>
    <s v="1113648779"/>
    <s v="27"/>
    <s v="520016000487201880099"/>
    <s v="CHOQUE"/>
    <s v="CAMIONETA"/>
    <m/>
    <m/>
    <s v="CONDUCTOR DE MOTOCICLETA"/>
    <s v="MOTOCICLETA"/>
    <s v="PARTICULAR"/>
    <m/>
    <m/>
    <m/>
    <m/>
    <m/>
    <s v="URBANA"/>
    <s v="MUNICIPAL"/>
    <m/>
    <m/>
    <s v="CLL 21 C CRA 1"/>
    <s v="MERCEDARIO"/>
    <n v="3"/>
    <s v="112"/>
    <m/>
    <s v="DESOBEDECER SEÑALES DE TRÁNSITO"/>
    <s v="FALLECIO EN EL LUGAR DE LOS HECHOS"/>
    <m/>
    <s v="TRAUMA CRANEOENCEFÁLICO"/>
    <s v="69"/>
    <n v="683113"/>
    <m/>
  </r>
  <r>
    <n v="133"/>
    <x v="2"/>
    <s v="DITRA"/>
    <d v="2018-03-02T00:00:00"/>
    <m/>
    <d v="1899-12-30T05:20:00"/>
    <d v="2018-03-02T00:00:00"/>
    <d v="1899-12-30T05:20:00"/>
    <n v="1"/>
    <s v="VIERNES"/>
    <x v="2"/>
    <s v="M"/>
    <s v="RICARDO EDWIN PINZA DIAZ"/>
    <s v="CEDULA"/>
    <n v="98399096"/>
    <s v="40"/>
    <s v="520016116211201880242"/>
    <s v="ATROPELLO"/>
    <s v="BUS"/>
    <s v="PUBLICO"/>
    <s v="SIN ESTABLECER"/>
    <s v="PEATON ATROPELLADO POR BUS"/>
    <m/>
    <m/>
    <m/>
    <m/>
    <m/>
    <m/>
    <m/>
    <s v="RURAL"/>
    <m/>
    <m/>
    <s v="NACIONAL"/>
    <s v="KM 06+500"/>
    <s v="VIA PASTO SIBUNDOY SECTOR DOLORES"/>
    <s v="SAN FERNANDO"/>
    <s v="157"/>
    <m/>
    <s v="PEATON ATROPELLADO POR BUS"/>
    <s v="FALLECIO EN EL LUGAR DE LOS HECHOS"/>
    <m/>
    <s v="POLITRAUMATISMO"/>
    <m/>
    <m/>
    <m/>
  </r>
  <r>
    <n v="134"/>
    <x v="2"/>
    <s v="STTM"/>
    <d v="2018-03-05T00:00:00"/>
    <m/>
    <d v="1899-12-30T07:37:00"/>
    <d v="2018-03-05T00:00:00"/>
    <d v="1899-12-30T07:45:00"/>
    <n v="1"/>
    <s v="LUNES"/>
    <x v="2"/>
    <s v="M"/>
    <s v="GIOVANNY IBARRA MONCAYO"/>
    <s v="CEDULA"/>
    <s v="94412019"/>
    <s v="44"/>
    <s v="520016000487201880120"/>
    <s v="CHOQUE"/>
    <s v="MOTOCICLETA"/>
    <s v="PARTICULAR"/>
    <s v="BKD55E"/>
    <s v="CONDUCTOR DE MOTOCICLETA"/>
    <s v="MOTOCICLETA"/>
    <s v="PARTICULAR"/>
    <s v="PIY87A"/>
    <m/>
    <m/>
    <m/>
    <m/>
    <s v="URBANA"/>
    <s v="MUNICIPAL"/>
    <m/>
    <m/>
    <s v="CLL 23 # 1-08"/>
    <s v="LA CAROLINA"/>
    <n v="12"/>
    <s v="157"/>
    <m/>
    <s v="VEHICULO UNO MOTOCICLETA INVADE EL CARRIL DEL SENTIDO CONTRARIO"/>
    <s v="HOSPITALARIO"/>
    <m/>
    <s v="TRAUMA CRANEOENCEFÁLICO"/>
    <s v="52"/>
    <n v="683142"/>
    <s v="MALO"/>
  </r>
  <r>
    <n v="135"/>
    <x v="2"/>
    <s v="STTM"/>
    <d v="2018-03-22T00:00:00"/>
    <m/>
    <d v="1899-12-30T10:52:00"/>
    <d v="2018-03-28T00:00:00"/>
    <d v="1899-12-30T03:00:00"/>
    <n v="1"/>
    <s v="JUEVES"/>
    <x v="2"/>
    <s v="F"/>
    <s v="GLADIS OMAIRA ORTEGA"/>
    <s v="CEDULA"/>
    <s v="1131084007"/>
    <s v="38"/>
    <m/>
    <s v="CHOQUE"/>
    <s v="MOTOCICLETA"/>
    <s v="PARTICULAR"/>
    <s v="PRM41E"/>
    <s v="ACOMPAÑANTE DE MOTOCICLETA"/>
    <s v="MOTOCICLETA"/>
    <s v="PARTICULAR"/>
    <s v="SIZ39D"/>
    <m/>
    <m/>
    <m/>
    <m/>
    <s v="URBANA"/>
    <s v="MUNICIPAL"/>
    <s v="URBANA"/>
    <m/>
    <s v="CLL 22 # 20B-76"/>
    <s v="AVENIDA SANTANDER"/>
    <n v="1"/>
    <s v="121"/>
    <m/>
    <s v="MOTOCICLETA NO 2 NO MANTIENE DISTANCIA DE SEGURIDAD"/>
    <s v="FALLECIO EN EL LUGAR DE LOS HECHOS"/>
    <m/>
    <s v="TRAUMA LUMBAR "/>
    <s v="125"/>
    <n v="683217"/>
    <s v="BUENO"/>
  </r>
  <r>
    <n v="136"/>
    <x v="2"/>
    <s v="DITRA"/>
    <d v="2018-03-25T00:00:00"/>
    <m/>
    <d v="1899-12-30T11:20:00"/>
    <d v="2018-03-28T00:00:00"/>
    <m/>
    <n v="1"/>
    <s v="DOMINGO"/>
    <x v="2"/>
    <s v="M"/>
    <s v="REIMUNDO MUÑOZ BENAVIDES"/>
    <s v="CEDULA"/>
    <n v="12988812"/>
    <s v="54"/>
    <s v="520016116211201880484"/>
    <s v="CAIDA"/>
    <m/>
    <m/>
    <m/>
    <s v="CONDUCTOR DE BICICLETA"/>
    <s v="BICICLETA"/>
    <m/>
    <m/>
    <m/>
    <m/>
    <m/>
    <m/>
    <s v="RURAL"/>
    <m/>
    <m/>
    <m/>
    <s v="KM 83+400"/>
    <s v="CORREGIMIENTO GENOY"/>
    <s v="GENOY"/>
    <s v="157"/>
    <m/>
    <s v="CAIDA CONDUCTOR DE BICICLETA COLISIONA CON OBJETO FIJO"/>
    <s v="HOSPITALARIO"/>
    <m/>
    <s v="TRAUMA CRANEOENCEFÁLICO"/>
    <m/>
    <m/>
    <m/>
  </r>
  <r>
    <n v="137"/>
    <x v="2"/>
    <s v="STTM"/>
    <d v="2018-04-29T00:00:00"/>
    <m/>
    <d v="1899-12-30T19:50:00"/>
    <d v="2018-04-29T00:00:00"/>
    <d v="1899-12-30T00:00:00"/>
    <n v="1"/>
    <s v="DOMINGO"/>
    <x v="3"/>
    <s v="M"/>
    <s v="WILSON FABIAN TARAPUEZ MUÑOZ"/>
    <s v="CEDULA"/>
    <s v="1086225754"/>
    <s v="18"/>
    <s v="520016000487201880250"/>
    <s v="CHOQUE"/>
    <s v="CAMION"/>
    <s v="PUBLICO"/>
    <s v="SRP114"/>
    <s v="CONDUCTOR DE MOTOCICLETA"/>
    <s v="MOTOCICLETA"/>
    <s v="PARTICULAR"/>
    <s v="AZJ34E"/>
    <m/>
    <m/>
    <m/>
    <m/>
    <s v="URBANA"/>
    <s v="MUNICIPAL"/>
    <s v="URBANA"/>
    <m/>
    <s v="CLL 12 No 2-92"/>
    <s v="CHAPAL"/>
    <n v="5"/>
    <s v="137"/>
    <m/>
    <s v="VEHICULO TIPO CAMION NO COLOCA SEÑAL DE PARQUEO Y MOTOCICLETA IMPACTA CON LA CARROCERIA"/>
    <s v="FALLECIO EN EL LUGAR DE LOS HECHOS"/>
    <m/>
    <s v="TRAUMA CRANEOENCEFÁLICO"/>
    <m/>
    <n v="791728"/>
    <s v="MALO"/>
  </r>
  <r>
    <n v="138"/>
    <x v="2"/>
    <s v="STTM"/>
    <d v="2018-05-01T00:00:00"/>
    <m/>
    <d v="1899-12-30T18:35:00"/>
    <d v="2018-05-01T00:00:00"/>
    <m/>
    <n v="1"/>
    <s v="MARTES"/>
    <x v="4"/>
    <s v="M"/>
    <s v="MANUEL ANTONIO VALLEJO DAVILA"/>
    <s v="CEDULA"/>
    <s v="12986314"/>
    <s v="53"/>
    <s v="520016000487201880258"/>
    <s v="ATROPELLO"/>
    <s v="MICROBUS"/>
    <s v="PUBLICO"/>
    <s v="TFO823"/>
    <s v="PEATON ATROPELLADO POR MICROBUS"/>
    <m/>
    <m/>
    <m/>
    <m/>
    <m/>
    <m/>
    <m/>
    <s v="URBANA"/>
    <s v="MUNICIPAL"/>
    <m/>
    <m/>
    <s v="DIAGONAL 16 # 12A69"/>
    <s v="EL ROSARIO"/>
    <n v="4"/>
    <s v="125 "/>
    <m/>
    <s v="ESTACIONA VEHICULO TIPO BUSETA SIN TOMAR LAS DEBIDAS PRECAUCIONES "/>
    <s v="FALLECIO EN EL LUGAR DE LOS HECHOS"/>
    <m/>
    <s v="TRAUMA CRANEOENCEFÁLICO"/>
    <m/>
    <n v="791739"/>
    <s v="BUENO"/>
  </r>
  <r>
    <n v="139"/>
    <x v="2"/>
    <s v="DITRA"/>
    <d v="2018-05-03T00:00:00"/>
    <m/>
    <d v="1899-12-30T19:00:00"/>
    <d v="2018-05-07T00:00:00"/>
    <m/>
    <n v="1"/>
    <s v="JUEVES"/>
    <x v="4"/>
    <s v="F"/>
    <s v="ISAURA DEL CARMEN PAZ"/>
    <s v="CEDULA"/>
    <n v="27078687"/>
    <s v="71"/>
    <m/>
    <s v="ATROPELLO"/>
    <m/>
    <m/>
    <m/>
    <s v="PEATON ATROPELLADO POR CAMIONETA"/>
    <s v="CAMIONETA"/>
    <s v="PARTICULAR"/>
    <s v="EJP049"/>
    <m/>
    <m/>
    <m/>
    <m/>
    <s v="RURAL"/>
    <m/>
    <m/>
    <m/>
    <s v="KM 12+300"/>
    <s v="VIA ORIENTE KM 12 + 300 "/>
    <s v="BUESAQUILLO"/>
    <s v="409"/>
    <m/>
    <s v="PEATON CRUZA SIN OBSERVAR"/>
    <s v="HOSPITALARIO"/>
    <m/>
    <s v="TRAUMA CRANEOENCEFÁLICO"/>
    <m/>
    <m/>
    <m/>
  </r>
  <r>
    <n v="140"/>
    <x v="2"/>
    <s v="STTM"/>
    <d v="2018-05-07T00:00:00"/>
    <m/>
    <d v="1899-12-30T12:21:00"/>
    <d v="2018-05-07T00:00:00"/>
    <m/>
    <n v="1"/>
    <s v="LUNES"/>
    <x v="4"/>
    <s v="F"/>
    <s v="DORIS VIVIAN ASCUNTAR GUERRERO"/>
    <s v="CEDULA"/>
    <n v="1085281351"/>
    <n v="28"/>
    <s v="520016000487201880273"/>
    <s v="CHOQUE"/>
    <s v="MOTOCICLETA"/>
    <m/>
    <m/>
    <s v="ACOMPAÑANTE DE MOTOCICLETA"/>
    <s v="CAMION"/>
    <s v="PUBLICO"/>
    <s v="VMJ854"/>
    <m/>
    <m/>
    <m/>
    <m/>
    <s v="URBANA"/>
    <s v="MUNICIPAL"/>
    <m/>
    <m/>
    <s v="CALLE 2 # 33-154"/>
    <s v="AV. PANAMERICANA"/>
    <n v="7"/>
    <n v="121"/>
    <m/>
    <s v="NO MANTENER DISTANCIA DE SEGURIDAD LA MOTO"/>
    <s v="FALLECIO EN EL LUGAR DE LOS HECHOS"/>
    <m/>
    <s v="TRAUMA CRANEOENCEFÁLICO"/>
    <m/>
    <n v="791771"/>
    <s v="MALO"/>
  </r>
  <r>
    <n v="141"/>
    <x v="2"/>
    <s v="STTM"/>
    <d v="2018-05-12T00:00:00"/>
    <m/>
    <d v="1899-12-30T19:49:00"/>
    <d v="2018-05-12T00:00:00"/>
    <m/>
    <n v="1"/>
    <s v="SABADO"/>
    <x v="4"/>
    <s v="M"/>
    <s v="ALVARO ALBERTO RODRIGUEZ"/>
    <s v="CEDULA"/>
    <n v="5291766"/>
    <n v="59"/>
    <s v="520016000487201880284"/>
    <s v="ATROPELLO"/>
    <s v="BUSETA"/>
    <s v="PUBLICO"/>
    <s v="SDO387"/>
    <s v="PEATON ATROPELLADO POR BUSETA"/>
    <m/>
    <m/>
    <m/>
    <m/>
    <m/>
    <m/>
    <m/>
    <s v="URBANA"/>
    <s v="MUNICIPAL"/>
    <m/>
    <m/>
    <s v="CLL 22 CASA 154 "/>
    <s v="VIA ROSAL ORIENTE - POPULAR"/>
    <n v="3"/>
    <n v="409"/>
    <m/>
    <s v="POR ESTABLECER NO SE SABE EL TRAYECTO DEL PEATON"/>
    <s v="FALLECIO EN EL LUGAR DE LOS HECHOS"/>
    <m/>
    <s v="TRAUMA CRANEOENCEFÁLICO"/>
    <s v="48"/>
    <n v="791797"/>
    <s v="BUENO"/>
  </r>
  <r>
    <n v="142"/>
    <x v="2"/>
    <s v="STTM"/>
    <d v="2018-05-23T00:00:00"/>
    <m/>
    <d v="1899-12-30T10:00:00"/>
    <d v="2018-06-01T00:00:00"/>
    <m/>
    <n v="1"/>
    <s v="MIERCOLES"/>
    <x v="4"/>
    <s v="M"/>
    <s v="JOSE SEGUNDO PUTACUAR"/>
    <s v="CEDULA"/>
    <n v="1790353"/>
    <n v="87"/>
    <s v="520016000487201880323"/>
    <s v="ATROPELLO"/>
    <s v="MOTOCICLETA"/>
    <m/>
    <s v="WJE94"/>
    <s v="PEATON ATROPELLADO POR MOTOCICLETA"/>
    <m/>
    <m/>
    <m/>
    <m/>
    <m/>
    <m/>
    <m/>
    <s v="URBANA"/>
    <s v="MUNICIPAL"/>
    <m/>
    <m/>
    <s v="CLL 22 CRA 19"/>
    <s v="GLORIETA AVENIDA COLOMBIA"/>
    <n v="2"/>
    <n v="157"/>
    <m/>
    <m/>
    <s v="HOSPITALARIO"/>
    <m/>
    <s v="POLITRAUMATISMO"/>
    <m/>
    <m/>
    <m/>
  </r>
  <r>
    <n v="143"/>
    <x v="2"/>
    <s v="STTM"/>
    <d v="2018-06-09T00:00:00"/>
    <m/>
    <d v="1899-12-30T06:02:00"/>
    <d v="2018-06-09T00:00:00"/>
    <m/>
    <n v="1"/>
    <s v="SABADO"/>
    <x v="5"/>
    <s v="M"/>
    <s v="ROBINSON HURTADO MAFLA"/>
    <s v="CEDULA"/>
    <n v="14796416"/>
    <n v="36"/>
    <s v="520016000487201880338"/>
    <s v="CHOQUE"/>
    <s v="AUTOMOVIL"/>
    <s v="PARTICULAR"/>
    <s v="CGN995"/>
    <s v="CONDUCTOR DE MOTOCICLETA"/>
    <s v="MOTOCICLETA"/>
    <s v="PARTICULAR"/>
    <s v="XDW61D"/>
    <m/>
    <m/>
    <m/>
    <m/>
    <s v="URBANA"/>
    <s v="MUNICIPAL"/>
    <m/>
    <m/>
    <s v="CR 25 CON CLL 29 (MZ 19 CS 12)"/>
    <s v="CORAZON DE JESUS"/>
    <n v="11"/>
    <n v="114"/>
    <m/>
    <s v="VEHICULO TIPO AUTOMOVIL DESOBEDECE SEÑALES DE TRANSITO Y ESTADO DE EMBRIAGUEZ"/>
    <s v="FALLECIO EN EL LUGAR DE LOS HECHOS"/>
    <m/>
    <s v="TRAUMA CRANEOENCEFÁLICO"/>
    <s v="124"/>
    <n v="791900"/>
    <s v="MALO"/>
  </r>
  <r>
    <n v="144"/>
    <x v="2"/>
    <s v="STTM"/>
    <d v="2018-06-14T00:00:00"/>
    <m/>
    <d v="1899-12-30T19:26:00"/>
    <d v="2018-06-21T00:00:00"/>
    <d v="1899-12-30T10:00:00"/>
    <n v="1"/>
    <s v="JUEVES"/>
    <x v="5"/>
    <s v="M"/>
    <s v="JAIME NUPAN NUPAN"/>
    <s v="CEDULA"/>
    <n v="1085291778"/>
    <n v="27"/>
    <m/>
    <s v="CHOQUE"/>
    <s v="AUTOMOVIL"/>
    <s v="PARTICULAR"/>
    <m/>
    <s v="CONDUCTOR DE MOTOCICLETA"/>
    <s v="MOTOCICLETA"/>
    <s v="PARTICULAR"/>
    <s v="ILU36D"/>
    <m/>
    <m/>
    <m/>
    <m/>
    <s v="URBANA"/>
    <s v="MUNICIPAL"/>
    <m/>
    <m/>
    <s v="CLL 14 # 17-65"/>
    <s v="JULIAN BUCHELY"/>
    <n v="2"/>
    <n v="122"/>
    <m/>
    <s v="VEHICULO TIPO AUTOMOVIL GIRA BRUSCAMENTE SIN INDICACION"/>
    <s v="HOSPITALARIO"/>
    <m/>
    <s v="TRAUMA CRANEOENCEFÁLICO"/>
    <m/>
    <n v="791920"/>
    <s v="BUENO"/>
  </r>
  <r>
    <n v="145"/>
    <x v="2"/>
    <s v="STTM"/>
    <d v="2018-06-25T00:00:00"/>
    <m/>
    <d v="1899-12-30T12:32:00"/>
    <d v="2018-06-25T00:00:00"/>
    <d v="1899-12-30T12:50:00"/>
    <n v="1"/>
    <s v="LUNES"/>
    <x v="5"/>
    <s v="M"/>
    <s v="ALVARO PANTOJA MARTINEZ"/>
    <s v="CEDULA"/>
    <s v="27085390"/>
    <s v="60"/>
    <s v="520016000487201880373"/>
    <s v="CHOQUE"/>
    <m/>
    <m/>
    <m/>
    <s v="CONDUCTOR DE MOTOCICLETA"/>
    <s v="MOTOCICLETA"/>
    <s v="PARTICULAR"/>
    <s v="JZG74E"/>
    <m/>
    <s v="CAMION"/>
    <s v="PUBLICO"/>
    <s v="STT725"/>
    <s v="URBANA"/>
    <s v="MUNICIPAL"/>
    <m/>
    <m/>
    <s v="CLL 16 CRA 35"/>
    <m/>
    <s v="9"/>
    <s v="132"/>
    <m/>
    <s v="POR ESTABLECER"/>
    <s v="FALLECIO EN EL LUGAR DE LOS HECHOS"/>
    <m/>
    <s v="TRAUMA CRANEOENCEFÁLICO"/>
    <s v="52"/>
    <n v="791971"/>
    <s v="MALO"/>
  </r>
  <r>
    <n v="146"/>
    <x v="2"/>
    <s v="STTM"/>
    <d v="2018-07-15T00:00:00"/>
    <m/>
    <d v="1899-12-30T02:10:00"/>
    <d v="2018-07-15T00:00:00"/>
    <d v="1899-12-30T02:10:00"/>
    <n v="1"/>
    <s v="DOMINGO"/>
    <x v="6"/>
    <s v="M"/>
    <s v="ADONIAS POTOSI"/>
    <s v="CEDULA"/>
    <s v="12957825"/>
    <s v="67"/>
    <s v="520016000487201880416"/>
    <s v="ATROPELLO"/>
    <s v="AUTOMOVIL"/>
    <s v="PUBLICO"/>
    <s v="SLF433"/>
    <s v="PEATON ATROPELLADO POR TAXI"/>
    <m/>
    <m/>
    <m/>
    <m/>
    <m/>
    <m/>
    <m/>
    <s v="URBANA"/>
    <s v="MUNICIPAL"/>
    <m/>
    <m/>
    <s v="CLL 9A CRA 16"/>
    <s v="AV. PANAMERICANA"/>
    <s v="2"/>
    <s v="104"/>
    <m/>
    <s v="AL PARECER EL CONDUCTOR NO RESPETA PRELACION DEL PEATON"/>
    <s v="FALLECIO EN EL LUGAR DE LOS HECHOS"/>
    <m/>
    <s v="TRAUMA CRANEOENCEFÁLICO"/>
    <s v="37"/>
    <n v="792057"/>
    <s v="MALO"/>
  </r>
  <r>
    <n v="147"/>
    <x v="2"/>
    <s v="DITRA"/>
    <d v="2018-07-19T00:00:00"/>
    <m/>
    <d v="1899-12-30T18:00:00"/>
    <m/>
    <m/>
    <n v="1"/>
    <s v="JUEVES"/>
    <x v="6"/>
    <s v="M"/>
    <s v="JORGE ARMANDO PAZ"/>
    <s v="CEDULA"/>
    <s v="1085301209"/>
    <s v="25"/>
    <m/>
    <s v="CHOQUE"/>
    <m/>
    <m/>
    <m/>
    <s v="CONDUCTOR DE MOTOCICLETA"/>
    <s v="MOTOCICLETA"/>
    <s v="PARTICULAR"/>
    <s v="MJA89E"/>
    <m/>
    <m/>
    <m/>
    <m/>
    <s v="RURAL"/>
    <m/>
    <s v="VARIANTE PASTO SIBUNDOY"/>
    <m/>
    <s v="KM 29+140"/>
    <s v="CORREGIMIENTO DEL ENCANO"/>
    <s v="ENCANO"/>
    <s v="157"/>
    <m/>
    <s v="INVASION DEL CARRIL Y HUYE DEL LUGAR DE LOS HECHOS"/>
    <s v="FALLECIO EN EL LUGAR DE LOS HECHOS"/>
    <m/>
    <s v="TRAUMA CRANEOENCEFÁLICO"/>
    <m/>
    <m/>
    <m/>
  </r>
  <r>
    <n v="148"/>
    <x v="2"/>
    <s v="DITRA"/>
    <d v="2018-07-29T00:00:00"/>
    <m/>
    <d v="1899-12-30T05:50:00"/>
    <m/>
    <m/>
    <n v="1"/>
    <s v="DOMINGO"/>
    <x v="6"/>
    <s v="M"/>
    <s v="JULIO FRANCISCO OVANDO URBANO"/>
    <s v="CEDULA"/>
    <s v="1085317663"/>
    <s v="23"/>
    <m/>
    <s v="VOLCAMIENTO"/>
    <m/>
    <m/>
    <m/>
    <s v="CONDUCTOR DE MOTOCICLETA"/>
    <s v="MOTOCICLETA"/>
    <s v="PARTICULAR"/>
    <s v="GIE75E"/>
    <m/>
    <m/>
    <m/>
    <m/>
    <s v="RURAL"/>
    <m/>
    <m/>
    <m/>
    <s v="KM 80+00 MTS"/>
    <s v="VEREEDA CHAVEZ CORREGIMIENTO CATAMBUCO"/>
    <s v="CATAMBUCO"/>
    <s v="116"/>
    <m/>
    <s v="PERDIDA DEL VEHICULO TIPO MOTOCICLETA CONDUCTOR SUFRE MICROSUEÑO"/>
    <s v="FALLECIO EN EL LUGAR DE LOS HECHOS"/>
    <m/>
    <s v="TRAUMA CRANEOENCEFÁLICO"/>
    <m/>
    <m/>
    <m/>
  </r>
  <r>
    <n v="149"/>
    <x v="2"/>
    <s v="DITRA"/>
    <d v="2018-08-01T00:00:00"/>
    <m/>
    <d v="1899-12-30T02:20:00"/>
    <m/>
    <m/>
    <n v="1"/>
    <s v="MIERCOLES"/>
    <x v="7"/>
    <s v="M"/>
    <s v="YUNIOR EDUARDO ERASO NARVAEZ"/>
    <s v="CEDULA"/>
    <s v="1085259307"/>
    <s v="31"/>
    <m/>
    <s v="CHOQUE"/>
    <s v="MOTOCICLETA"/>
    <s v="PARTICULAR"/>
    <s v="AZE95E"/>
    <s v="CONDUCTOR DE MOTOCICLETA"/>
    <m/>
    <m/>
    <m/>
    <m/>
    <m/>
    <m/>
    <m/>
    <s v="URBANA"/>
    <s v="MUNICIPAL"/>
    <m/>
    <m/>
    <s v=" KM 08+300 "/>
    <s v="VIA ORIENTAL CATAMBUCO DAZA"/>
    <s v="MOCONDINO"/>
    <s v="157"/>
    <m/>
    <s v="EXCESO DE VELOCIDAD CONDUCTOR DE LA MOTOCICLETA"/>
    <s v="FALLECIO EN EL LUGAR DE LOS HECHOS"/>
    <m/>
    <s v="TRAUMA CRANEOENCEFÁLICO"/>
    <m/>
    <m/>
    <m/>
  </r>
  <r>
    <n v="150"/>
    <x v="3"/>
    <s v="STTM"/>
    <d v="2018-08-12T00:00:00"/>
    <m/>
    <d v="1899-12-30T06:20:00"/>
    <m/>
    <m/>
    <n v="1"/>
    <s v="DOMINGO"/>
    <x v="7"/>
    <s v="M"/>
    <s v="EDGAR ALBEIRO GELPUD"/>
    <s v="CEDULA"/>
    <n v="87060558"/>
    <n v="37"/>
    <s v="520016000487201880473"/>
    <s v="Por Establecer"/>
    <m/>
    <m/>
    <m/>
    <s v="POR ESTABLECER"/>
    <m/>
    <m/>
    <m/>
    <m/>
    <m/>
    <m/>
    <m/>
    <s v="URBANA"/>
    <m/>
    <m/>
    <m/>
    <s v="CLL 12 A No 11 21"/>
    <s v="CHAPAL"/>
    <s v="5"/>
    <s v="157"/>
    <m/>
    <s v="POR ESTABLECER"/>
    <s v="FALLECIO EN EL LUGAR DE LOS HECHOS"/>
    <m/>
    <s v="TRAUMA CRANEOENCEFÁLICO"/>
    <m/>
    <m/>
    <m/>
  </r>
  <r>
    <n v="151"/>
    <x v="2"/>
    <s v="DITRA"/>
    <d v="2018-08-13T00:00:00"/>
    <m/>
    <d v="1899-12-30T21:20:00"/>
    <d v="2018-08-13T00:00:00"/>
    <m/>
    <n v="1"/>
    <s v="LUNES"/>
    <x v="7"/>
    <s v="M"/>
    <s v="JESUS ANTONIO GALVIS CADENA"/>
    <s v="CEDULA"/>
    <n v="12969581"/>
    <n v="59"/>
    <m/>
    <s v="CHOQUE"/>
    <m/>
    <m/>
    <m/>
    <s v="CONDUCTOR DE BICICLETA"/>
    <m/>
    <m/>
    <m/>
    <m/>
    <m/>
    <m/>
    <m/>
    <s v="URBANA"/>
    <s v="MUNICIPAL"/>
    <m/>
    <m/>
    <m/>
    <s v="ALTOS DE DAZA"/>
    <s v="MORASURCO"/>
    <s v="114"/>
    <m/>
    <s v="PIERDE EL CONTROL DE LA BICICLETA"/>
    <s v="FALLECIO EN EL LUGAR DE LOS HECHOS"/>
    <m/>
    <s v="TRAUMA CRANEOENCEFÁLICO"/>
    <m/>
    <s v="SIGIN MEPAS"/>
    <m/>
  </r>
  <r>
    <n v="152"/>
    <x v="2"/>
    <s v="STTM"/>
    <d v="2018-08-27T00:00:00"/>
    <m/>
    <d v="1899-12-30T21:40:00"/>
    <m/>
    <m/>
    <n v="1"/>
    <s v="JUEVES"/>
    <x v="7"/>
    <s v="M"/>
    <s v="JHON ARLEY YANDAR NASPIRAN"/>
    <s v="CEDULA"/>
    <n v="1085290477"/>
    <n v="28"/>
    <s v="520016000487201880511"/>
    <s v="CHOQUE"/>
    <m/>
    <m/>
    <m/>
    <s v="CONDUCTOR DE MOTOCICLETA"/>
    <s v="MOTOCICLETA"/>
    <s v="PATICULAR"/>
    <s v="EOP51B"/>
    <m/>
    <m/>
    <m/>
    <m/>
    <s v="URBANA"/>
    <s v="MUNICIPAL"/>
    <m/>
    <m/>
    <s v="CLL 12 No 4-48"/>
    <s v="CHAPAL"/>
    <n v="5"/>
    <s v="139"/>
    <m/>
    <s v="CONDUCTOR DE MOTOCICLETA CHOCA CONTRA UN POSTE ESTA POR ESTABLECER SI ESTABA EN ESTADO DE EMBRIAGUEZ ( FINALMENTE EN ESTADO DE EMBRIAGUEZ)"/>
    <s v="FALLECIO EN EL LUGAR DE LOS HECHOS"/>
    <m/>
    <s v="TRAUMA CRANEOENCEFÁLICO"/>
    <n v="69"/>
    <n v="792241"/>
    <m/>
  </r>
  <r>
    <n v="153"/>
    <x v="2"/>
    <s v="DITRA"/>
    <d v="2018-09-01T00:00:00"/>
    <m/>
    <d v="1899-12-30T20:00:00"/>
    <m/>
    <m/>
    <n v="1"/>
    <s v="SABADO"/>
    <x v="8"/>
    <s v="M"/>
    <s v="JOSE RAUL BOTINA"/>
    <m/>
    <s v="87068937"/>
    <s v="50"/>
    <m/>
    <s v="ATROPELLO"/>
    <m/>
    <m/>
    <m/>
    <s v="PEATON ATROPELLADO POR VEHICULO"/>
    <m/>
    <m/>
    <m/>
    <m/>
    <m/>
    <m/>
    <m/>
    <s v="RURAL"/>
    <s v="MUNICIPAL"/>
    <m/>
    <m/>
    <s v="KM 4 +500 "/>
    <s v="VIA VARIANTE ORIENTAL  BOTANA "/>
    <s v="CATAMBUCO"/>
    <s v="114"/>
    <s v="POR ESTABLECER "/>
    <s v="VEHICULO EMPRENDE LA HUIDA DEL LUGAR DE LOS HECHOS ESTA POR ESTABLECER QUIEN ERA EL PEATON"/>
    <s v="FALLECIO EN EL LUGAR DE LOS HECHOS"/>
    <m/>
    <s v="POLITRAUMATISMO"/>
    <m/>
    <m/>
    <m/>
  </r>
  <r>
    <n v="154"/>
    <x v="2"/>
    <s v="DITRA"/>
    <d v="2018-09-06T00:00:00"/>
    <m/>
    <d v="1899-12-30T12:05:00"/>
    <m/>
    <m/>
    <n v="1"/>
    <s v="JUEVES"/>
    <x v="8"/>
    <s v="M"/>
    <s v="MIGUEL ANGEL REALPE RIVERA"/>
    <s v="TARJETA DE IDENTIDAD"/>
    <s v="1004234802"/>
    <s v="15"/>
    <m/>
    <s v="CHOQUE"/>
    <m/>
    <m/>
    <s v="JZW-13E"/>
    <s v="CONDUCTOR DE MOTOCICLETA"/>
    <m/>
    <m/>
    <m/>
    <m/>
    <m/>
    <m/>
    <m/>
    <s v="RURAL"/>
    <s v="MUNICIPAL"/>
    <m/>
    <m/>
    <s v="KM 12 + 600 "/>
    <s v="VIA PASTO MOJARRAS SECTOR DAZA"/>
    <s v="MORASURCO"/>
    <s v="114"/>
    <m/>
    <s v="IMPERICIA EN EL MANEJO POR PARTE DEL CONDUCTOR "/>
    <s v="HOSPITALARIO"/>
    <m/>
    <s v="TRAUMA CRANEOENCEFÁLICO"/>
    <m/>
    <m/>
    <m/>
  </r>
  <r>
    <n v="155"/>
    <x v="2"/>
    <s v="STTM"/>
    <d v="2018-09-09T00:00:00"/>
    <m/>
    <d v="1899-12-30T01:15:00"/>
    <m/>
    <m/>
    <n v="1"/>
    <s v="DOMINGO"/>
    <x v="8"/>
    <s v="M"/>
    <s v="SANTIAGO ALEXANDER RODRIGUEZ REALPE"/>
    <s v="CEDULA"/>
    <s v="1085304055"/>
    <s v="25"/>
    <s v="520016000487201880536"/>
    <s v="CHOQUE"/>
    <m/>
    <m/>
    <m/>
    <s v="CONDUCTOR DE MOTOCICLETA"/>
    <s v="MOTOCICLETA"/>
    <s v="PARTICULAR"/>
    <s v="BAC25E"/>
    <m/>
    <m/>
    <m/>
    <m/>
    <s v="URBANA"/>
    <s v="MUNICIPAL"/>
    <m/>
    <m/>
    <s v="CLL 9 # 16-36"/>
    <s v="AV. PANAMERICANA"/>
    <s v="2"/>
    <s v="157"/>
    <m/>
    <s v="EMBRIAGUEZ APARENTE"/>
    <s v="FALLECIO EN EL LUGAR DE LOS HECHOS"/>
    <m/>
    <s v="TRAUMA CRANEOENCEFÁLICO"/>
    <m/>
    <n v="792291"/>
    <s v="BUENO"/>
  </r>
  <r>
    <n v="156"/>
    <x v="2"/>
    <s v="STTM"/>
    <d v="2018-09-12T00:00:00"/>
    <m/>
    <d v="1899-12-30T01:04:00"/>
    <m/>
    <m/>
    <n v="1"/>
    <s v="MIERCOLES"/>
    <x v="8"/>
    <s v="M"/>
    <s v="NEVAR ALEJANDRO DAVID"/>
    <s v="CEDULA"/>
    <s v="12976989"/>
    <s v="56"/>
    <s v="520016000487201880539"/>
    <s v="ATROPELLO"/>
    <m/>
    <m/>
    <m/>
    <s v="PEATON ATROPELLADO POR MOTOCICLETA"/>
    <s v="MOTOCICLETA"/>
    <s v="PARTICULAR"/>
    <s v="SIT08D"/>
    <m/>
    <m/>
    <m/>
    <m/>
    <s v="URBANA"/>
    <s v="MUNICIPAL"/>
    <m/>
    <m/>
    <s v="CLL 18 CRA 19"/>
    <s v="CENTRO"/>
    <n v="1"/>
    <s v="114"/>
    <m/>
    <s v="PEATON CRUZA EN ESTADO DE EMBRIAGUEZ"/>
    <s v="HOSPITALARIO"/>
    <m/>
    <s v="TRAUMA CRANEOENCEFÁLICO"/>
    <s v="32"/>
    <n v="792307"/>
    <s v="BUENO"/>
  </r>
  <r>
    <n v="157"/>
    <x v="2"/>
    <s v="STTM"/>
    <d v="2018-09-23T00:00:00"/>
    <m/>
    <d v="1899-12-30T18:52:00"/>
    <m/>
    <m/>
    <n v="1"/>
    <s v="DOMINGO"/>
    <x v="8"/>
    <s v="M"/>
    <s v="NESTOR GUERRERO"/>
    <s v="CEDULA"/>
    <s v="1844249"/>
    <s v="78"/>
    <s v="520016000487201880561"/>
    <s v="ATROPELLO"/>
    <s v="MOTOCICLETA"/>
    <s v="PARTICULAR"/>
    <s v="XAJ80C"/>
    <s v="PEATON ATROPELLADO POR MOTOCICLETA"/>
    <s v="MOTOCICLETA"/>
    <s v="PARTICULAR"/>
    <s v="XAJ80C"/>
    <m/>
    <m/>
    <m/>
    <m/>
    <s v="URBANA"/>
    <s v="MUNICIPAL"/>
    <m/>
    <m/>
    <s v="CRA 9 CLL 17"/>
    <s v="LAS LUNAS"/>
    <s v="2"/>
    <s v="114"/>
    <m/>
    <s v="NO ESTAR PENDIENTE DE LA VIA DE LOS DEMAS USUARIOS"/>
    <s v="HOSPITALARIO"/>
    <m/>
    <s v="TRAUMA CRANEOENCEFÁLICO"/>
    <s v="15"/>
    <n v="792363"/>
    <m/>
  </r>
  <r>
    <n v="158"/>
    <x v="2"/>
    <s v="STTM"/>
    <d v="2018-09-29T00:00:00"/>
    <m/>
    <d v="1899-12-30T03:30:00"/>
    <m/>
    <m/>
    <n v="1"/>
    <s v="SABADO"/>
    <x v="8"/>
    <s v="M"/>
    <s v="RICHARD ANDERSON TIMANA"/>
    <s v="CEDULA"/>
    <s v="1085316953"/>
    <s v="25"/>
    <s v="520016000487201880575"/>
    <s v="CHOQUE"/>
    <s v="MOTOCICLETA"/>
    <s v="PARTICULAR"/>
    <s v="KAQ08E"/>
    <s v="CONDUCTOR DE MOTOCICLETA"/>
    <m/>
    <m/>
    <m/>
    <m/>
    <m/>
    <m/>
    <m/>
    <s v="URBANA"/>
    <s v="MUNICIPAL"/>
    <m/>
    <m/>
    <s v="CRA 36B No 5SUR-25"/>
    <s v="ANGANOY"/>
    <s v="8"/>
    <s v="115"/>
    <m/>
    <s v="EMBRIAGUE APARENTE CONDUCTOR COLISIONA CON EL ANDEN"/>
    <s v="HOSPITALARIO"/>
    <m/>
    <s v="TRAUMA CRANEOENCEFÁLICO"/>
    <s v="14"/>
    <n v="792386"/>
    <m/>
  </r>
  <r>
    <n v="159"/>
    <x v="2"/>
    <s v="STTM"/>
    <d v="2018-09-30T00:00:00"/>
    <m/>
    <d v="1899-12-30T01:40:00"/>
    <m/>
    <m/>
    <n v="1"/>
    <s v="DOMINGO"/>
    <x v="8"/>
    <s v="F"/>
    <s v="KAREN ALEXANDRA SANTACRUZ ERAZO"/>
    <s v="CEDULA"/>
    <s v="1086329777"/>
    <s v="28"/>
    <s v="520016000487201880582"/>
    <s v="CHOQUE"/>
    <s v="MOTOCICLETA"/>
    <s v="PARTICULAR"/>
    <s v="SIH27D"/>
    <s v="ACOMPAÑANTE DE MOTOCICLETA"/>
    <m/>
    <m/>
    <m/>
    <m/>
    <m/>
    <m/>
    <m/>
    <s v="URBANA"/>
    <s v="MUNICIPAL"/>
    <m/>
    <m/>
    <s v="CLL 12 No 16-40"/>
    <s v="AVENIDA BOYACA"/>
    <s v="2"/>
    <s v="157"/>
    <m/>
    <s v="EMBRIAGUEZ APARENTE CONDUCTOR COLISIONA CON SEPARADOR DE CALZADA"/>
    <s v="HOSPITALARIO"/>
    <m/>
    <s v="TRAUMA CRANEOENCEFÁLICO"/>
    <s v="3"/>
    <n v="792393"/>
    <s v="BUENO"/>
  </r>
  <r>
    <n v="160"/>
    <x v="2"/>
    <s v="STTM"/>
    <d v="2018-10-07T00:00:00"/>
    <m/>
    <d v="1899-12-30T23:40:00"/>
    <m/>
    <m/>
    <n v="1"/>
    <s v="DOMINGO"/>
    <x v="9"/>
    <s v="F"/>
    <s v="AURA LIGIA BOTINA JOJOA"/>
    <s v="CEDULA"/>
    <s v="59819847"/>
    <s v="46"/>
    <s v="520016000487201880604"/>
    <s v="ATROPELLO"/>
    <s v="MOTOCICLETA"/>
    <s v="PARTICULAR"/>
    <s v="QFO63A"/>
    <s v="PEATON ATROPELLADO POR MOTOCICLETA"/>
    <m/>
    <m/>
    <m/>
    <m/>
    <m/>
    <m/>
    <m/>
    <s v="RURAL"/>
    <m/>
    <m/>
    <m/>
    <m/>
    <s v="SECTOR DESVIO PURGATORIO VIA PRINCIPAL CORREGIMIENTO DE CABRERA"/>
    <s v="CABRERA"/>
    <s v="157"/>
    <m/>
    <s v="CONDUCTOR DE MOTOCICLETA EN ESTADO DE EMBRIAGUEZ"/>
    <s v="HOSPITALARIO"/>
    <m/>
    <s v="TRAUMA CRANEOENCEFÁLICO"/>
    <s v="3"/>
    <n v="792433"/>
    <s v="MALO"/>
  </r>
  <r>
    <n v="161"/>
    <x v="2"/>
    <s v="STTM"/>
    <d v="2018-10-09T00:00:00"/>
    <m/>
    <d v="1899-12-30T09:00:00"/>
    <m/>
    <m/>
    <n v="1"/>
    <s v="MARTES"/>
    <x v="9"/>
    <s v="M"/>
    <s v="YEISON ALEXANDER GUEVARA RUALES"/>
    <s v="CEDULA"/>
    <s v="1085338681"/>
    <s v="20"/>
    <m/>
    <s v="ATROPELLO"/>
    <s v="VEHICULO"/>
    <s v="FANTASMA"/>
    <m/>
    <s v="CONDUCTOR DE BICICLETA ATROPELLADO POR MOTO"/>
    <s v="MOTOCICLETA"/>
    <s v="PARTICULAR"/>
    <m/>
    <m/>
    <m/>
    <m/>
    <m/>
    <s v="URBANA"/>
    <s v="MUNICIPAL"/>
    <m/>
    <m/>
    <s v="CRA 32A CLL 11"/>
    <m/>
    <s v="7"/>
    <s v="157"/>
    <m/>
    <s v="PIERDE EL CONTROL DE LA BICICLETA"/>
    <s v="HOSPITALARIO"/>
    <m/>
    <s v="POLITRAUMATISMO"/>
    <m/>
    <m/>
    <m/>
  </r>
  <r>
    <n v="162"/>
    <x v="2"/>
    <s v="STTM"/>
    <d v="2018-10-12T00:00:00"/>
    <m/>
    <d v="1899-12-30T23:00:00"/>
    <m/>
    <m/>
    <n v="1"/>
    <s v="VIERNES"/>
    <x v="9"/>
    <s v="M"/>
    <s v="DARWIN ALEXANDER MARCILLO NUPAN"/>
    <s v="CEDULA"/>
    <s v="1085257204"/>
    <s v="32"/>
    <s v="520016000487201880617"/>
    <s v="ATROPELLO"/>
    <s v="MOTOCICLETA"/>
    <s v="PARTICULAR"/>
    <s v="KBH13E"/>
    <s v="PEATON ATROPELLADO POR MOTOCICLETA"/>
    <m/>
    <m/>
    <m/>
    <m/>
    <m/>
    <m/>
    <m/>
    <s v="URBANA"/>
    <s v="MUNICIPAL"/>
    <m/>
    <m/>
    <s v="CLL 12 CRA 6"/>
    <s v="CHAPAL"/>
    <s v="5"/>
    <s v="157"/>
    <m/>
    <s v="POR ESTABLECER"/>
    <s v="HOSPITALARIO"/>
    <m/>
    <s v="MIEMBRO INFERIOR IZQUIERDO "/>
    <s v="14"/>
    <n v="792455"/>
    <s v="MALO"/>
  </r>
  <r>
    <n v="163"/>
    <x v="2"/>
    <s v="STTM"/>
    <d v="2018-10-14T00:00:00"/>
    <m/>
    <d v="1899-12-30T02:28:00"/>
    <m/>
    <m/>
    <n v="1"/>
    <s v="DOMINGO"/>
    <x v="9"/>
    <s v="F"/>
    <s v="FLOR ALBA ORTIZ ORDOÑEZ"/>
    <s v="CEDULA"/>
    <s v="59311628"/>
    <s v="37"/>
    <s v="520016000487201880619"/>
    <s v="ATROPELLO"/>
    <s v="VEHICULO"/>
    <s v="FANTASMA"/>
    <m/>
    <s v="PEATON ATROPELLADO POR VEHICULO"/>
    <m/>
    <m/>
    <m/>
    <m/>
    <m/>
    <m/>
    <m/>
    <s v="URBANA"/>
    <s v="MUNICIPAL"/>
    <m/>
    <m/>
    <s v="CLL 19 # 14A-17"/>
    <m/>
    <s v="2"/>
    <s v="115"/>
    <m/>
    <s v="POR ESTABLECER VEHICULO FANTASMA ATROPELLA A PEATON Y HUYE DEL LUGAR DE LOS HECHOS"/>
    <s v="FALLECIO EN EL LUGAR DE LOS HECHOS"/>
    <m/>
    <s v="TRAUMA CRANEOENCEFÁLICO"/>
    <s v="28"/>
    <n v="792460"/>
    <m/>
  </r>
  <r>
    <n v="164"/>
    <x v="2"/>
    <s v="STTM"/>
    <d v="2018-10-14T00:00:00"/>
    <m/>
    <d v="1899-12-30T15:42:00"/>
    <m/>
    <m/>
    <n v="1"/>
    <s v="DOMINGO"/>
    <x v="9"/>
    <s v="M"/>
    <s v="JOSE AURELIANO MORAN"/>
    <s v="CEDULA"/>
    <s v="5257544"/>
    <s v="73"/>
    <s v="520016000487201880583"/>
    <s v="ATROPELLO"/>
    <s v="MOTOCICLETA"/>
    <s v="PARTICULAR"/>
    <s v="PQG32E"/>
    <s v="PEATON ATROPELLADO POR MOTOCICLETA"/>
    <m/>
    <m/>
    <m/>
    <m/>
    <m/>
    <m/>
    <m/>
    <s v="URBANA"/>
    <s v="MUNICIPAL"/>
    <m/>
    <m/>
    <s v="CLL 18A CRA 7"/>
    <s v="MADRIGAL"/>
    <s v="5 "/>
    <s v="157"/>
    <m/>
    <s v="NO ESTAR PENDIENTE DE LA VIA DE LOS DEMAS USUARIOS"/>
    <s v="HOSPITALARIO"/>
    <m/>
    <s v="TRAUMA CRANEOENCEFÁLICO"/>
    <s v="32"/>
    <n v="792396"/>
    <s v="BUENO"/>
  </r>
  <r>
    <n v="165"/>
    <x v="2"/>
    <s v="DITRA"/>
    <d v="2018-10-14T00:00:00"/>
    <m/>
    <d v="1899-12-30T22:30:00"/>
    <m/>
    <m/>
    <n v="1"/>
    <s v="DOMINGO"/>
    <x v="9"/>
    <s v="M"/>
    <s v="HERMES MAURICIO CASTILLO GELPUD"/>
    <s v="CEDULA"/>
    <s v="87064636"/>
    <s v="34"/>
    <m/>
    <s v="CHOQUE"/>
    <s v="VEHICULO"/>
    <s v="PARTICULAR"/>
    <s v="BFP884"/>
    <s v="CONDUCTOR DE VEHICULO"/>
    <m/>
    <m/>
    <m/>
    <m/>
    <m/>
    <m/>
    <m/>
    <s v="URBANA"/>
    <s v="MUNICIPAL"/>
    <m/>
    <m/>
    <s v="KM 11+25 "/>
    <s v="SECTOR DOLORES BUESAQUILLO VARIANTE"/>
    <s v="BUESAQUILLO"/>
    <s v="114"/>
    <m/>
    <s v="EMBRIAGUEZ APARENTE"/>
    <s v="FALLECIO EN EL LUGAR DE LOS HECHOS"/>
    <m/>
    <s v="POLITRAUMATISMO"/>
    <m/>
    <m/>
    <m/>
  </r>
  <r>
    <n v="166"/>
    <x v="2"/>
    <s v="STTM"/>
    <d v="2018-10-22T00:00:00"/>
    <m/>
    <d v="1899-12-30T19:17:00"/>
    <m/>
    <m/>
    <n v="1"/>
    <s v="LUNES"/>
    <x v="9"/>
    <s v="F"/>
    <s v="FANNY ELENA CHILES ROSERO"/>
    <s v="CEDULA"/>
    <s v="30737618"/>
    <s v="31"/>
    <s v="520016000487201880640"/>
    <s v="ATROPELLO"/>
    <s v="MOTOCICLETA"/>
    <s v="FANTASMA"/>
    <m/>
    <s v="PEATON ATROPELLADO POR MOTOCICLETA"/>
    <m/>
    <m/>
    <m/>
    <m/>
    <m/>
    <m/>
    <m/>
    <s v="URBANA"/>
    <s v="MUNICIPAL"/>
    <m/>
    <m/>
    <s v="CRA 19 CLL 24"/>
    <s v="CENTENARIO"/>
    <n v="11"/>
    <s v="132"/>
    <m/>
    <s v="POR ESTABLECER MOTOCICLETA SE DA A LA FUGA"/>
    <s v="FALLECIO EN EL LUGAR DE LOS HECHOS"/>
    <m/>
    <s v="MIEMBRO INFERIOR DERECHO"/>
    <s v="3"/>
    <n v="792499"/>
    <m/>
  </r>
  <r>
    <n v="167"/>
    <x v="2"/>
    <s v="STTM"/>
    <d v="2018-10-27T00:00:00"/>
    <m/>
    <d v="1899-12-30T13:13:00"/>
    <m/>
    <m/>
    <n v="1"/>
    <s v="SABADO"/>
    <x v="9"/>
    <s v="M"/>
    <s v="JAVIER BAYARDO PEREZ AREVALO"/>
    <s v="CEDULA"/>
    <s v="12976559"/>
    <s v="58"/>
    <s v="520016000487201880651"/>
    <s v="ATROPELLO"/>
    <s v="BUS"/>
    <s v="PUBLICO"/>
    <s v="SVR447"/>
    <s v="PEATON ATROPELLADO POR BUS"/>
    <m/>
    <m/>
    <m/>
    <m/>
    <m/>
    <m/>
    <m/>
    <s v="URBANA"/>
    <s v="MUNICIPAL"/>
    <m/>
    <m/>
    <s v="CLL 16 CRA 9A"/>
    <s v="EL PROGRESO"/>
    <s v="5"/>
    <s v="157"/>
    <m/>
    <s v="EMBRIAGUEZ DEL PEATÓN"/>
    <s v="FALLECIO EN EL LUGAR DE LOS HECHOS"/>
    <m/>
    <s v="TRAUMA CRANEOENCEFÁLICO"/>
    <s v="37"/>
    <n v="884084"/>
    <s v="BUENO"/>
  </r>
  <r>
    <n v="168"/>
    <x v="2"/>
    <s v="STTM"/>
    <d v="2108-11-14T00:00:00"/>
    <m/>
    <d v="1899-12-30T18:21:00"/>
    <m/>
    <d v="1899-12-30T21:50:00"/>
    <n v="1"/>
    <s v="MIERCOLES"/>
    <x v="10"/>
    <s v="M"/>
    <s v="HAROLD EMILIO DELGADO RIVAS"/>
    <s v="CEDULA"/>
    <s v="5279720"/>
    <s v="88"/>
    <s v="520016000487201880693"/>
    <s v="ATROPELLO"/>
    <s v="VEHICULO"/>
    <s v="PARTICULAR"/>
    <s v="FDP325"/>
    <s v="PEATON ATROPELLADO POR VEHICULO"/>
    <m/>
    <m/>
    <m/>
    <m/>
    <m/>
    <m/>
    <m/>
    <s v="URBANA"/>
    <s v="MUNICIPAL"/>
    <m/>
    <m/>
    <s v="CRA 40  18 B 41"/>
    <s v="AV. PANAMERICANA"/>
    <s v="9"/>
    <s v="157"/>
    <m/>
    <s v="NO ESTAR PENDIENTE DE LA VIA DE LOS DEMAS USUARIOS"/>
    <s v="HOSPITALARIO"/>
    <m/>
    <s v="TRAUMA CRANEOENCEFÁLICO"/>
    <m/>
    <n v="884163"/>
    <s v="BUENO"/>
  </r>
  <r>
    <n v="169"/>
    <x v="2"/>
    <s v="DITRA"/>
    <d v="2018-11-18T00:00:00"/>
    <m/>
    <d v="1899-12-30T00:30:00"/>
    <m/>
    <m/>
    <n v="1"/>
    <s v="DOMINGO"/>
    <x v="10"/>
    <s v="M"/>
    <s v="GUILLERMO JOSE BAENA NARVAEZ"/>
    <s v="CEDULA"/>
    <s v="1004236139"/>
    <s v="18"/>
    <m/>
    <s v="CHOQUE"/>
    <s v="VEHICULO"/>
    <s v="PARTICULAR"/>
    <s v="DTK217"/>
    <s v="CONDUCTOR DE VEHICULO"/>
    <s v="TRACTOCAMION"/>
    <s v="PARTICULAR"/>
    <s v="SAV297"/>
    <m/>
    <m/>
    <m/>
    <m/>
    <s v="RURAL"/>
    <s v="MUNICIPAL"/>
    <s v="CHIMALLOY"/>
    <m/>
    <s v="KM 7+ 800 MTS VIA PASTO "/>
    <s v="MOJARRAS"/>
    <s v="MORASURCO"/>
    <s v="137"/>
    <m/>
    <s v="INVASIÓN SENTIDO CONTRARIO"/>
    <s v="FALLECIO EN EL LUGAR DE LOS HECHOS"/>
    <m/>
    <s v="TRAUMA CRANEOENCEFÁLICO"/>
    <m/>
    <m/>
    <m/>
  </r>
  <r>
    <n v="170"/>
    <x v="2"/>
    <s v="STTM"/>
    <d v="2018-11-17T00:00:00"/>
    <m/>
    <d v="1899-12-30T19:28:00"/>
    <m/>
    <d v="1899-12-30T09:00:00"/>
    <n v="1"/>
    <s v="SABADO"/>
    <x v="10"/>
    <s v="M"/>
    <s v="VICTOR ALFONSO ASCUNTAR"/>
    <s v="CEDULA"/>
    <s v="1085271134"/>
    <s v="30"/>
    <s v="520016000487201880698"/>
    <s v="CHOQUE"/>
    <s v="MOTOCICLETA"/>
    <s v="PARTICULAR"/>
    <s v="QOS-01C"/>
    <s v="CONDUCTOR DE MOTOCICLETA"/>
    <s v="AUTOMOVIL"/>
    <s v="PARTICULAR"/>
    <s v="AVA 255"/>
    <m/>
    <m/>
    <m/>
    <m/>
    <s v="URBANA"/>
    <s v="MUNICIPAL"/>
    <m/>
    <m/>
    <s v="CLL 18A No. 6-36"/>
    <s v="AVENIDA IDEMA (ELISEOS)"/>
    <s v="5"/>
    <s v="157"/>
    <m/>
    <s v="REALIZAR MANIOBRAS PELIGROSAS"/>
    <s v="HOSPITALARIO"/>
    <m/>
    <s v="TRAUMA CRANEOENCEFÁLICO"/>
    <s v="28"/>
    <n v="884179"/>
    <s v="BUENO"/>
  </r>
  <r>
    <n v="171"/>
    <x v="2"/>
    <s v="DITRA"/>
    <d v="2018-11-29T00:00:00"/>
    <m/>
    <d v="1899-12-30T21:30:00"/>
    <d v="2018-12-04T00:00:00"/>
    <m/>
    <n v="1"/>
    <s v="JUEVES"/>
    <x v="10"/>
    <s v="M"/>
    <s v="STEVEN ALMEIDA JURADO"/>
    <s v="CEDULA"/>
    <s v="1086330588"/>
    <s v="26"/>
    <s v="520016116211201881475"/>
    <s v="CHOQUE"/>
    <s v="TRACTOCAMION"/>
    <s v="PARTICULAR"/>
    <m/>
    <s v="CONDUCTOR DE MOTOCICLETA"/>
    <s v="MOTOCICLETA"/>
    <s v="PARTICULAR"/>
    <s v="FXQ33A"/>
    <m/>
    <m/>
    <m/>
    <m/>
    <s v="RURAL"/>
    <s v="MUNICIPAL"/>
    <s v="VIA VARIANTE - ORIENTE CATAMBUCO"/>
    <m/>
    <s v="KM 18+400"/>
    <s v="VIA VARIANTE - ORIENTE CATAMBUCO - TUNEL DE DAZA"/>
    <s v="MORASURCO "/>
    <s v="122"/>
    <m/>
    <s v="POR FALTA DE SEÑALES EN VEHICULO VARADO 141 VEHICULO MAL ESTACIONADO, MOTOCICLETA COLISIONA CON TRACTOCAMION"/>
    <s v="HOSPITALARIO"/>
    <m/>
    <s v="TRAUMA CRANEOENCEFÁLICO"/>
    <m/>
    <n v="881475"/>
    <m/>
  </r>
  <r>
    <n v="172"/>
    <x v="2"/>
    <s v="DITRA"/>
    <d v="2018-12-02T00:00:00"/>
    <m/>
    <d v="1899-12-30T09:00:00"/>
    <m/>
    <m/>
    <n v="1"/>
    <s v="DOMINGO"/>
    <x v="11"/>
    <s v="M"/>
    <s v="LUIS GERARDO MOLINA ROSERO"/>
    <s v="CEDULA"/>
    <n v="5370815"/>
    <n v="79"/>
    <s v="520016116211201881476"/>
    <s v="CHOQUE"/>
    <s v="SEMOVIENTE"/>
    <s v="PARTICULAR"/>
    <m/>
    <s v="CONDUCTOR DE BICICLETA"/>
    <s v="BICICLETA"/>
    <m/>
    <m/>
    <m/>
    <m/>
    <m/>
    <m/>
    <s v="RURAL"/>
    <s v="MUNICIPAL"/>
    <s v="CIRCUNVALAR GALERAS"/>
    <m/>
    <s v="KM 82+500"/>
    <s v="CORREGIMIENTO DE GENOY"/>
    <s v="GENOY"/>
    <s v="201"/>
    <m/>
    <s v="PERSONA QUE SE TRANSPORTABA EN UN VEHICULO TIPO BICICLETA DE COLOR VIOLETA NO. DEL MARCO 5250, QUIEN FALLECE EN EL LUGAR DE LOS HECHOS EL CUAL CHOCA CNTRA UN CANINO"/>
    <s v="FALLECIO EN EL LUGAR DE LOS HECHOS"/>
    <m/>
    <s v="TRAUMA CRANEOENCEFÁLICO"/>
    <m/>
    <n v="881476"/>
    <m/>
  </r>
  <r>
    <n v="173"/>
    <x v="2"/>
    <s v="STTM"/>
    <d v="2018-12-02T00:00:00"/>
    <m/>
    <d v="1899-12-30T03:10:00"/>
    <d v="2018-12-07T00:00:00"/>
    <m/>
    <n v="1"/>
    <s v="DOMINGO"/>
    <x v="11"/>
    <s v="M"/>
    <s v="CHRISTIAN JAIR RAMOS MADROÑERO"/>
    <s v="CEDULA"/>
    <n v="1085291320"/>
    <n v="27"/>
    <s v="520016116211201880713"/>
    <s v="CHOQUE"/>
    <s v="TAXI"/>
    <s v="PUBLICO"/>
    <s v="SVR-542"/>
    <s v="CONDUCTOR DE MOTOCICLETA"/>
    <s v="MOTOCICLETA"/>
    <s v="PARTICULAR"/>
    <s v="VAN-95E"/>
    <m/>
    <m/>
    <m/>
    <m/>
    <s v="URBANA"/>
    <s v="MUNICIPAL"/>
    <m/>
    <m/>
    <s v="CARRERA 22B MZ 56 CASA 27 B"/>
    <s v="TAMASAGRA"/>
    <n v="6"/>
    <s v="114"/>
    <m/>
    <s v="PARA EL TAXI GIRA BRUSCAMENTE, VICTIMA FALLECE EN EL HOSPITAL SN PEDRO"/>
    <s v="HOSPITALARIO"/>
    <m/>
    <s v="TRAUMA CRANEOENCEFÁLICO"/>
    <n v="52"/>
    <n v="884222"/>
    <s v="BUENO"/>
  </r>
  <r>
    <n v="174"/>
    <x v="2"/>
    <s v="STTM"/>
    <d v="2018-12-08T00:00:00"/>
    <s v="PLAN NAVIDAD Y CARNAVALES"/>
    <d v="1899-12-30T13:05:00"/>
    <m/>
    <m/>
    <n v="1"/>
    <s v="SABADO"/>
    <x v="11"/>
    <s v="M"/>
    <s v="DILEN SANTIAGO PEJENDINO VALENCIA"/>
    <s v="REGISTRO CIVIL"/>
    <n v="1085322356"/>
    <n v="5"/>
    <s v="520016000487201880724"/>
    <s v="ATROPELLO"/>
    <s v="CAMIONETA"/>
    <s v="PUBLICO"/>
    <s v="SMT-288"/>
    <s v="PEATÓN ATROPELLADO POR CAMIONETA"/>
    <m/>
    <m/>
    <m/>
    <m/>
    <m/>
    <m/>
    <m/>
    <s v="URBANA"/>
    <s v="MUNICIPAL"/>
    <m/>
    <m/>
    <s v="CARRERA 9 No. 16-150/ TERMINAL MIXTO"/>
    <s v="POTRERILLO"/>
    <n v="5"/>
    <s v="132"/>
    <m/>
    <s v="POR ESTABLECER EL CODUCTOR DEL VEHICULO PRSENTA DAÑOS EN FRENOS Falta de manetenimiento mecánico"/>
    <s v="FALLECIO EN EL LUGAR DE LOS HECHOS"/>
    <m/>
    <s v="TRAUMA CRANEOENCEFÁLICO"/>
    <n v="28"/>
    <n v="884253"/>
    <s v="BUENO"/>
  </r>
  <r>
    <n v="175"/>
    <x v="2"/>
    <s v="DITRA"/>
    <d v="2018-12-09T00:00:00"/>
    <s v="PLAN NAVIDAD Y CARNAVALES"/>
    <d v="1899-12-30T18:30:00"/>
    <m/>
    <m/>
    <n v="1"/>
    <s v="DOMINGO"/>
    <x v="11"/>
    <s v="M"/>
    <s v="JUAN CARLOS LOPEZ MONTANCHEZ"/>
    <s v="CEDULA"/>
    <n v="1085291316"/>
    <n v="27"/>
    <s v="520016116211201881478"/>
    <s v="ATROPELLO"/>
    <m/>
    <m/>
    <m/>
    <s v="CONDUCTOR DE MOTOCICLETA"/>
    <s v="MOTOCICLETA"/>
    <s v="PARTICULAR"/>
    <s v="SII71D"/>
    <m/>
    <m/>
    <m/>
    <m/>
    <s v="RURAL"/>
    <s v="MUNICIPAL"/>
    <s v="PASTO SIBUNDOY"/>
    <s v="KM 23+960"/>
    <s v="KM 23+960"/>
    <s v="ENCANO"/>
    <s v="ENCANO"/>
    <n v="157"/>
    <m/>
    <s v="EMBRIAGUEZ, Salirse de la calzada, Impericia en el manejo"/>
    <s v="HOSPITALARIO"/>
    <m/>
    <s v="TRAUMA CRANEOENCEFÁLICO"/>
    <n v="923000"/>
    <n v="81478"/>
    <m/>
  </r>
  <r>
    <n v="176"/>
    <x v="2"/>
    <s v="STTM"/>
    <d v="2018-12-20T00:00:00"/>
    <s v="PLAN NAVIDAD Y CARNAVALES"/>
    <d v="1899-12-30T02:45:00"/>
    <m/>
    <m/>
    <n v="1"/>
    <s v="JUEVES"/>
    <x v="11"/>
    <s v="F"/>
    <s v="CAROLINA BURBANO TAPIA"/>
    <s v="CEDULA"/>
    <n v="1233191570"/>
    <n v="25"/>
    <s v="520016000487201880741"/>
    <s v="CHOQUE"/>
    <s v="AUTOMOVIL"/>
    <s v="PARTICULAR"/>
    <s v="AVE742"/>
    <s v="ACOMPAÑANTE DE MOTOCICLETA"/>
    <s v="MOTOCICLETA"/>
    <s v="PARTICULAR"/>
    <s v="JIJ08D"/>
    <m/>
    <m/>
    <m/>
    <m/>
    <s v="URBANA"/>
    <s v="MUNICIPAL"/>
    <m/>
    <m/>
    <s v="CALLE 18 CARRERA 35"/>
    <s v="LAS LUNAS"/>
    <n v="9"/>
    <s v="114 "/>
    <m/>
    <s v="EL VEHICULO NO RESPETA PRELACION DE LA MOTOCICLETA"/>
    <s v="HOSPITALARIO"/>
    <m/>
    <s v="TRAUMA CRANEOENCEFÁLICO"/>
    <n v="100"/>
    <n v="884301"/>
    <s v="BUENO"/>
  </r>
  <r>
    <n v="177"/>
    <x v="2"/>
    <s v="STTM"/>
    <d v="2018-12-21T00:00:00"/>
    <s v="PLAN NAVIDAD Y CARNAVALES"/>
    <d v="1899-12-30T21:10:00"/>
    <m/>
    <m/>
    <n v="1"/>
    <s v="VIERNES"/>
    <x v="11"/>
    <s v="M"/>
    <s v="OSCAR OMAR SANTACRUZ SALAS"/>
    <s v="CEDULA"/>
    <n v="98391733"/>
    <n v="43"/>
    <s v="520016000487201880747"/>
    <s v="ATROPELLO"/>
    <s v="CAMION"/>
    <s v="PARTICULAR"/>
    <s v="SVR089"/>
    <s v="PEATON ATROPELLADO POR CAMION "/>
    <m/>
    <m/>
    <m/>
    <m/>
    <m/>
    <m/>
    <m/>
    <s v="URBANA"/>
    <s v="MUNICIPAL"/>
    <m/>
    <m/>
    <s v="CALLE 20 2A-26"/>
    <s v="LAS MERCEDES"/>
    <n v="3"/>
    <s v="408"/>
    <m/>
    <s v="EL PEATON HABIA SIDO ARROLLADO POR OTRO VEHICULO EL CUAL NO SE TIENE DATOS"/>
    <s v="FALLECIO EN EL LUGAR DE LOS HECHOS"/>
    <m/>
    <s v="TRAUMA CRANEOENCEFÁLICO"/>
    <n v="69"/>
    <n v="884313"/>
    <s v="BUENO"/>
  </r>
  <r>
    <n v="178"/>
    <x v="2"/>
    <s v="STTM"/>
    <d v="2018-12-22T00:00:00"/>
    <s v="PLAN NAVIDAD Y CARNAVALES"/>
    <d v="1899-12-30T06:45:00"/>
    <m/>
    <m/>
    <n v="1"/>
    <s v="SABADO"/>
    <x v="11"/>
    <s v="M"/>
    <s v="JOHN BILY MONARES UNIGARRO"/>
    <s v="CEDULA"/>
    <n v="1085273309"/>
    <n v="29"/>
    <s v="520016000487201880748"/>
    <s v="CHOQUE"/>
    <s v="MOTOCICLETA"/>
    <s v="PARTICULAR"/>
    <s v="DHP93D"/>
    <s v="ACOMPAÑANTE DE MOTOCICLETA"/>
    <s v="VOLQUETA"/>
    <s v="PUBLICO"/>
    <s v="CAC047"/>
    <m/>
    <m/>
    <m/>
    <m/>
    <s v="URBANA"/>
    <s v="MUNICIPAL"/>
    <m/>
    <m/>
    <s v="CALLE 21 No. 15 ESTE 24"/>
    <s v="LA CAROLINA"/>
    <n v="3"/>
    <s v="103"/>
    <m/>
    <s v="EMBRAGUEZ APARENTE INVADIR CARRIL DEL SENTIDO CONTRARIO PARA MOTOCICLETA"/>
    <s v="FALLECIO EN EL LUGAR DE LOS HECHOS"/>
    <m/>
    <s v="TRAUMA CRANEOENCEFÁLICO"/>
    <n v="132"/>
    <n v="884315"/>
    <s v="MALO"/>
  </r>
  <r>
    <n v="179"/>
    <x v="2"/>
    <s v="STTM"/>
    <d v="2018-12-22T00:00:00"/>
    <s v="PLAN NAVIDAD Y CARNAVALES"/>
    <d v="1899-12-30T19:22:00"/>
    <d v="2019-01-03T00:00:00"/>
    <m/>
    <n v="1"/>
    <s v="SABADO"/>
    <x v="11"/>
    <s v="F"/>
    <s v="DOLORES ALICIA DELGADO DELGADO"/>
    <s v="CEDULA"/>
    <n v="27071151"/>
    <n v="78"/>
    <s v="520016000487201880751"/>
    <s v="ATROPELLO"/>
    <s v="CAMIONETA"/>
    <s v="PARTICULAR"/>
    <s v="MJT365"/>
    <s v="PEATÓN ATROPELLADO POR VEHICULO"/>
    <m/>
    <m/>
    <m/>
    <m/>
    <m/>
    <m/>
    <m/>
    <s v="URBANA"/>
    <s v="MUNICIPAL"/>
    <m/>
    <m/>
    <s v="CALLE 11 CON CARRERA 25"/>
    <s v="SAN FELIPE"/>
    <s v="1"/>
    <s v="157"/>
    <m/>
    <s v="PEATON CRUZA EN CURVA"/>
    <s v="HOSPITALARIO"/>
    <m/>
    <s v="TRAUMA CRANEOENCEFÁLICO"/>
    <n v="14"/>
    <n v="884319"/>
    <m/>
  </r>
  <r>
    <n v="180"/>
    <x v="2"/>
    <s v="STTM"/>
    <d v="2018-12-23T00:00:00"/>
    <s v="PLAN NAVIDAD Y CARNAVALES"/>
    <d v="1899-12-30T15:48:00"/>
    <d v="2019-01-02T00:00:00"/>
    <d v="1899-12-30T10:30:00"/>
    <n v="1"/>
    <s v="DOMINGO"/>
    <x v="11"/>
    <s v="M"/>
    <s v="SERGIO MIGUEL RICAURTE"/>
    <s v="CEDULA"/>
    <n v="12967258"/>
    <n v="60"/>
    <s v="520016000487201880752"/>
    <s v="CHOQUE"/>
    <s v="MOTOCICLETA"/>
    <s v="PARTICULAR"/>
    <s v="XBY45D"/>
    <s v="CONDUCTOR DE MOTOCICLETA"/>
    <m/>
    <m/>
    <m/>
    <m/>
    <m/>
    <m/>
    <m/>
    <s v="URBANA"/>
    <s v="MUNICIPAL"/>
    <m/>
    <m/>
    <s v="CALLE 12B CARRERA 9 Y 10"/>
    <s v="LAS LUNAS"/>
    <n v="5"/>
    <s v="114"/>
    <m/>
    <s v="VEHICULO ADELANTA CERRANDO"/>
    <s v="HOSPITALARIO"/>
    <m/>
    <s v="TRAUMA CRANEOENCEFÁLICO"/>
    <n v="103"/>
    <n v="884322"/>
    <m/>
  </r>
  <r>
    <n v="181"/>
    <x v="2"/>
    <s v="DITRA"/>
    <d v="2018-12-30T00:00:00"/>
    <s v="PLAN NAVIDAD Y CARNAVALES"/>
    <d v="1899-12-30T22:58:00"/>
    <d v="2019-01-08T00:00:00"/>
    <m/>
    <n v="1"/>
    <s v="DOMINGO"/>
    <x v="11"/>
    <s v="M"/>
    <s v="ERICK DAVID RIASCOS GELPUD"/>
    <s v="CEDULA"/>
    <n v="1085340117"/>
    <n v="22"/>
    <m/>
    <s v="ATROPELLO"/>
    <s v="AUTOMOVIL"/>
    <s v="FANTASMA"/>
    <m/>
    <s v="PEATÓN ATROPELLADO POR VEHICULO"/>
    <m/>
    <m/>
    <m/>
    <m/>
    <m/>
    <m/>
    <m/>
    <s v="RURAL"/>
    <s v="MUNICIPAL"/>
    <s v="VIA RUMICHACA"/>
    <s v="KM 78+500"/>
    <s v="VIA RUMICHACA KM 78+500"/>
    <s v="VIA RUMICHACA"/>
    <s v="CATAMBUCO"/>
    <s v="157"/>
    <m/>
    <s v="EVENTO NO FUE CONOCIDO EN EL LUGAR DE LOS HECHOS POR PERSONAL DE TRANSITO Y TRANSPORTE PORQUE EL OCCISO FUE REMITIDO AL HOSPITAL POR PARTICULARES, MOTIVO DE INVESTIGACIÓN"/>
    <s v="HOSPITALARIO"/>
    <m/>
    <s v="TRAUMA CRANEOENCEFÁLICO"/>
    <m/>
    <m/>
    <m/>
  </r>
  <r>
    <n v="182"/>
    <x v="4"/>
    <s v="STTM"/>
    <d v="2019-01-20T00:00:00"/>
    <m/>
    <d v="1899-12-30T10:48:00"/>
    <d v="2019-01-25T00:00:00"/>
    <d v="1899-12-30T11:00:00"/>
    <n v="1"/>
    <s v="DOMINGO"/>
    <x v="0"/>
    <s v="M"/>
    <s v="CAMPO ELIAS VILLARREAL MAFLA"/>
    <s v="CEDULA"/>
    <n v="1799300"/>
    <n v="82"/>
    <s v="520016000487201900020"/>
    <s v="ATROPELLO"/>
    <s v="AUTOMOVIL"/>
    <s v="PARTICULAR"/>
    <s v="UBP611"/>
    <s v="PEATÓN ATROPELLADO POR VEHICULO"/>
    <m/>
    <m/>
    <m/>
    <m/>
    <m/>
    <m/>
    <m/>
    <s v="URBANA"/>
    <s v="MUNICIPAL"/>
    <m/>
    <m/>
    <s v="Cll 5 Cra 21A"/>
    <s v="VILLA LUCIA"/>
    <n v="6"/>
    <s v="116"/>
    <m/>
    <s v="CONDUCTOR EN ESTADO DE EMBRIAGUEZ ATROPELLA A PEATÓN"/>
    <s v="HOSPITALARIO"/>
    <m/>
    <s v="MIEMBRO INFERIOR IZQUIERDO "/>
    <n v="48"/>
    <n v="884401"/>
    <m/>
  </r>
  <r>
    <n v="183"/>
    <x v="4"/>
    <s v="STTM"/>
    <d v="2019-02-02T00:00:00"/>
    <m/>
    <d v="1899-12-30T07:59:00"/>
    <d v="2019-06-26T00:00:00"/>
    <m/>
    <n v="1"/>
    <s v="SABADO"/>
    <x v="1"/>
    <s v="M"/>
    <s v="EDWARD JOSE ELOGIO LOPE CABRERA"/>
    <s v="CEDULA"/>
    <n v="12957445"/>
    <n v="66"/>
    <s v="5200160004872019800036"/>
    <s v="ATROPELLO"/>
    <m/>
    <m/>
    <m/>
    <s v="CONDUCTOR DE BICICLETA"/>
    <m/>
    <m/>
    <m/>
    <m/>
    <m/>
    <m/>
    <m/>
    <s v="URBANA"/>
    <s v="MUNICIPAL"/>
    <m/>
    <m/>
    <s v="CLL 12 CON CR 81A 77"/>
    <s v="CHAPAL"/>
    <n v="6"/>
    <m/>
    <m/>
    <m/>
    <m/>
    <m/>
    <s v="MIEMBRO INFERIOR DERECHO"/>
    <n v="15"/>
    <m/>
    <m/>
  </r>
  <r>
    <n v="184"/>
    <x v="4"/>
    <s v="STTM"/>
    <d v="2019-02-02T00:00:00"/>
    <m/>
    <d v="1899-12-30T08:23:00"/>
    <m/>
    <m/>
    <n v="1"/>
    <s v="SABADO"/>
    <x v="1"/>
    <s v="F"/>
    <s v="NUVIA DEL ROSARIO GOYES RUALES"/>
    <s v="CEDULA"/>
    <n v="30722402"/>
    <n v="57"/>
    <s v="520016000487201980035"/>
    <s v="ATROPELLO"/>
    <s v="MOTOCICLETA"/>
    <s v="PARTICULAR"/>
    <m/>
    <s v="PEATON ATROPELLADO POR MOTOCICLETA"/>
    <m/>
    <m/>
    <m/>
    <m/>
    <m/>
    <m/>
    <m/>
    <s v="URBANA"/>
    <s v="MUNICIPAL"/>
    <m/>
    <m/>
    <s v="CRA 36 NO 12-14"/>
    <s v="AV. PANAMERICANA"/>
    <n v="7"/>
    <s v="131"/>
    <m/>
    <s v="CONDUCTOR DE LA MOTOCICLETA NO DETIENE LA MARCHA ATROPELLANDO A PEATON"/>
    <s v="HOSPITALARIO"/>
    <m/>
    <s v="MIEMBRO INFERIOR DERECHO"/>
    <s v="31"/>
    <n v="884443"/>
    <m/>
  </r>
  <r>
    <n v="185"/>
    <x v="4"/>
    <s v="STTM"/>
    <d v="2019-02-16T00:00:00"/>
    <m/>
    <d v="1899-12-30T22:30:00"/>
    <m/>
    <m/>
    <n v="1"/>
    <s v="SABADO"/>
    <x v="1"/>
    <s v="M"/>
    <s v="CRISTIAN DAVID ERASO BASTIDAS"/>
    <s v="CEDULA"/>
    <n v="1085245381"/>
    <n v="34"/>
    <s v="520016000487201980060"/>
    <s v="CHOQUE"/>
    <s v="MOTOCICLETA"/>
    <s v="PARTICULAR"/>
    <s v="BBV58D"/>
    <s v="CONDUCTOR DE MOTOCICLETA"/>
    <m/>
    <m/>
    <m/>
    <m/>
    <m/>
    <m/>
    <m/>
    <s v="URBANA"/>
    <s v="MUNICIPAL"/>
    <m/>
    <m/>
    <s v="CLL 8 SUR CRA 26 Y 32A"/>
    <s v="AVENIDA ENMANUEL"/>
    <n v="6"/>
    <s v="157"/>
    <m/>
    <s v="CONDUCTOR DE MOTOCICLETA EXCESO DE VELOCIDAD PIERDE CONTROL DE LA MOTOCICLETA"/>
    <s v="HOSPITALARIO"/>
    <m/>
    <s v="TRAUMA CRANEOENCEFÁLICO"/>
    <n v="8"/>
    <n v="884492"/>
    <m/>
  </r>
  <r>
    <n v="186"/>
    <x v="4"/>
    <s v="DITRA"/>
    <d v="2019-02-22T00:00:00"/>
    <m/>
    <d v="1899-12-30T22:30:00"/>
    <d v="2019-02-25T00:00:00"/>
    <m/>
    <n v="1"/>
    <s v="VIERNES"/>
    <x v="1"/>
    <s v="M"/>
    <s v="JHON JAIRO MUÑOZ CABRERA"/>
    <s v="CEDULA"/>
    <n v="1085341035"/>
    <n v="20"/>
    <s v="520016000487201900278"/>
    <s v="VOLCAMIENTO"/>
    <s v="MOTOCICLETA"/>
    <s v="PARTICULAR"/>
    <s v="VBG-17E"/>
    <s v="CONDUCTOR DE MOTOCICLETA"/>
    <m/>
    <m/>
    <m/>
    <m/>
    <m/>
    <m/>
    <m/>
    <s v="RURAL"/>
    <s v="MUNICIPAL"/>
    <m/>
    <s v="KM 20+800"/>
    <s v="VIA VARIENTE ORIENTAL CATAMBUCO DAZA "/>
    <s v="SECTOR DAZA"/>
    <s v="MORASURCO"/>
    <s v="157"/>
    <m/>
    <s v="SALIRSE DE LA CALZADA"/>
    <s v="FALLECIO EN EL LUGAR DE LOS HECHOS"/>
    <m/>
    <s v="TRAUMA CRANEOENCEFÁLICO"/>
    <m/>
    <m/>
    <m/>
  </r>
  <r>
    <n v="187"/>
    <x v="4"/>
    <s v="STTM"/>
    <d v="2019-03-31T00:00:00"/>
    <m/>
    <d v="1899-12-30T05:50:00"/>
    <m/>
    <m/>
    <n v="1"/>
    <s v="DOMINGO"/>
    <x v="2"/>
    <s v="M"/>
    <s v="JUAN DAVID MARTINEZ MEJIA"/>
    <s v="CEDULA"/>
    <n v="1144027663"/>
    <n v="30"/>
    <s v="520016000487201980139"/>
    <s v="ATROPELLO"/>
    <s v="CAMIONETA"/>
    <s v="PARTICULAR"/>
    <m/>
    <s v="PEATÓN ATROPELLADO CAMIONETA"/>
    <m/>
    <m/>
    <m/>
    <m/>
    <m/>
    <m/>
    <m/>
    <s v="URBANA"/>
    <s v="MUNICIPAL"/>
    <m/>
    <m/>
    <s v="CLL 20 CRA 32A-39"/>
    <s v="AV LOS ESTUDIANTES"/>
    <n v="9"/>
    <s v="114"/>
    <m/>
    <s v="POR ESTABLECER"/>
    <s v="FALLECIO EN EL LUGAR DE LOS HECHOS"/>
    <m/>
    <s v="TRAUMA CRANEOENCEFÁLICO"/>
    <n v="9"/>
    <n v="884647"/>
    <m/>
  </r>
  <r>
    <n v="188"/>
    <x v="4"/>
    <s v="STTM"/>
    <d v="2019-03-31T00:00:00"/>
    <m/>
    <d v="1899-12-30T04:46:00"/>
    <d v="2019-04-07T00:00:00"/>
    <d v="1899-12-30T12:40:00"/>
    <n v="1"/>
    <s v="DOMINGO"/>
    <x v="2"/>
    <s v="F"/>
    <s v="YEIMI YURANI MORA SANTACRUZ"/>
    <s v="CEDULA"/>
    <n v="1085261528"/>
    <n v="32"/>
    <s v="520016000487201980152"/>
    <s v="CAIDA"/>
    <m/>
    <m/>
    <m/>
    <s v="CONDUCTOR DE MOTOCICLETA"/>
    <s v="MOTOCICLETA"/>
    <s v="PARTICULAR"/>
    <s v="IIO86E"/>
    <m/>
    <m/>
    <m/>
    <m/>
    <s v="URBANA"/>
    <s v="MUNICIPAL"/>
    <m/>
    <m/>
    <s v="CLL 17 CRA 16"/>
    <s v="SAN JUAN BOSCO"/>
    <n v="2"/>
    <s v="127"/>
    <m/>
    <s v="AL PARECER PIERDE CONTROL POR RESALTO"/>
    <s v="HOSPITALARIO"/>
    <m/>
    <s v="TRAUMA CRANEOENCEFÁLICO"/>
    <m/>
    <m/>
    <m/>
  </r>
  <r>
    <n v="189"/>
    <x v="4"/>
    <s v="STTM"/>
    <d v="2019-03-31T00:00:00"/>
    <m/>
    <d v="1899-12-30T12:07:00"/>
    <d v="2019-04-20T00:00:00"/>
    <d v="1899-12-30T04:45:00"/>
    <n v="1"/>
    <s v="DOMINGO"/>
    <x v="2"/>
    <s v="M"/>
    <s v="JUAN CARLOS ROSERO GUASTUMAL"/>
    <s v="CEDULA"/>
    <n v="98387510"/>
    <n v="51"/>
    <s v="520016000487201980138"/>
    <s v="CHOQUE"/>
    <s v="MOTOCICLETA"/>
    <s v="PARTICULAR"/>
    <s v="NTT93B"/>
    <s v="CONDUCTOR DE MOTOCICLETA"/>
    <m/>
    <m/>
    <m/>
    <m/>
    <m/>
    <m/>
    <m/>
    <s v="URBANA"/>
    <s v="MUNICIPAL"/>
    <m/>
    <m/>
    <s v="CRA 4 No. 12G 53"/>
    <s v="SANTA CLARA"/>
    <n v="3"/>
    <s v="116"/>
    <m/>
    <s v="AL PARECER SE ENCONTRABA EN ESTADO DE EMBRIAGUEZ CONDUCTOR DE MOTOCICLETA CHOCA CONTRA ANDEN"/>
    <s v="HOSPITALARIO"/>
    <m/>
    <s v="TRAUMA CRANEOENCEFÁLICO"/>
    <n v="104"/>
    <n v="884646"/>
    <m/>
  </r>
  <r>
    <n v="190"/>
    <x v="4"/>
    <s v="DITRA"/>
    <d v="2019-04-28T00:00:00"/>
    <m/>
    <d v="1899-12-30T10:30:00"/>
    <m/>
    <m/>
    <n v="1"/>
    <s v="DOMINGO"/>
    <x v="3"/>
    <s v="M"/>
    <s v="YESITH ANDREY NARVAES NARVAES"/>
    <s v="CEDULA"/>
    <n v="1085311860"/>
    <n v="25"/>
    <m/>
    <s v="CHOQUE"/>
    <s v="BICICLETA"/>
    <m/>
    <m/>
    <s v="CONDUCTOR DE BICICLETA"/>
    <s v="BUSETA"/>
    <m/>
    <m/>
    <m/>
    <m/>
    <m/>
    <m/>
    <s v="RURAL"/>
    <s v="MUNICIPAL"/>
    <m/>
    <m/>
    <s v="KM 12+500 "/>
    <s v="DAZA"/>
    <s v="MORASURCO"/>
    <s v="114"/>
    <m/>
    <s v="BICICLETA INVADE CARRIL DEL SENTIDO CONTRARIO (BUSETA)"/>
    <s v="HOSPITALARIO"/>
    <m/>
    <s v="TRAUMA CRANEOENCEFÁLICO"/>
    <n v="127"/>
    <m/>
    <m/>
  </r>
  <r>
    <n v="191"/>
    <x v="4"/>
    <s v="STTM"/>
    <d v="2019-05-11T00:00:00"/>
    <m/>
    <d v="1899-12-30T03:50:00"/>
    <d v="2019-05-11T00:00:00"/>
    <m/>
    <n v="1"/>
    <s v="SABADO"/>
    <x v="4"/>
    <s v="F"/>
    <s v="SUSANA LIZETH MOLINA REALPE"/>
    <s v="CEDULA"/>
    <n v="1088974058"/>
    <n v="27"/>
    <s v="520016000487201980207"/>
    <s v="CHOQUE"/>
    <s v="CAMIONETA"/>
    <s v="PARTICULAR"/>
    <s v="HQW753"/>
    <s v="ACOMPAÑANTE DE VEHICULO"/>
    <m/>
    <m/>
    <m/>
    <m/>
    <m/>
    <m/>
    <m/>
    <s v="URBANA"/>
    <s v="MUNICIPAL"/>
    <m/>
    <m/>
    <s v="CRA 39 # 16B36"/>
    <m/>
    <n v="8"/>
    <s v="114"/>
    <m/>
    <s v="CONDUCTOR LA CAMIONETA NO REDUCE LA VELOCIDAD"/>
    <s v="FALLECIO EN EL LUGAR DE LOS HECHOS"/>
    <m/>
    <s v="TRAUMA CRANEOENCEFÁLICO"/>
    <n v="52"/>
    <n v="884793"/>
    <m/>
  </r>
  <r>
    <n v="192"/>
    <x v="4"/>
    <s v="STTM"/>
    <d v="2019-05-27T00:00:00"/>
    <m/>
    <d v="1899-12-30T08:21:00"/>
    <m/>
    <m/>
    <n v="1"/>
    <s v="LUNES"/>
    <x v="4"/>
    <s v="M"/>
    <s v="JULIAN ANDRES MENESES JOJOA"/>
    <s v="CEDULA"/>
    <n v="1085348066"/>
    <n v="20"/>
    <s v="520016000487201980230"/>
    <s v="CHOQUE"/>
    <s v="MOTOCICLETA"/>
    <s v="PARTICULAR"/>
    <s v="QEF89"/>
    <s v="CONDUCTOR DE MOTOCICLETA"/>
    <m/>
    <m/>
    <m/>
    <m/>
    <m/>
    <m/>
    <m/>
    <s v="URBANA"/>
    <s v="MUNICIPAL"/>
    <m/>
    <m/>
    <s v="CRA 25 No 2A52"/>
    <s v="AV. PANAMERICANA"/>
    <s v="7"/>
    <n v="139"/>
    <m/>
    <s v="CONDUCTOR DE LA MOTOCICLETA EMBRIAGUEZ APARENTE CHOCA CONTRA SEPARADOR"/>
    <s v="HOSPITALARIO"/>
    <m/>
    <s v="TRAUMA CRANEOENCEFÁLICO"/>
    <s v="69"/>
    <n v="884839"/>
    <m/>
  </r>
  <r>
    <n v="193"/>
    <x v="4"/>
    <s v="STTM"/>
    <d v="2019-06-02T00:00:00"/>
    <m/>
    <d v="1899-12-30T09:26:00"/>
    <m/>
    <m/>
    <n v="1"/>
    <s v="DOMINGO"/>
    <x v="5"/>
    <s v="M"/>
    <s v="JAIRO NORBEY ORTIZ BUSTAMANTE"/>
    <s v="CEDULA"/>
    <n v="1085285347"/>
    <n v="29"/>
    <s v="520016000487201980242"/>
    <s v="CHOQUE"/>
    <s v="MOTOCICLETA"/>
    <s v="PARTICULAR"/>
    <s v="IMJ18D"/>
    <s v="CONDUCTOR DE MOTOCICLETA"/>
    <s v="CAMION"/>
    <s v="PUBLICO"/>
    <s v="SVS010"/>
    <s v="TRACTOCAMION"/>
    <s v="PUBLICO"/>
    <s v="JQX877"/>
    <m/>
    <s v="URBANA"/>
    <s v="MUNICIPAL"/>
    <m/>
    <m/>
    <s v="CRA 23A No 2-07"/>
    <s v="AV. PANAMERICANA"/>
    <s v="6"/>
    <n v="123"/>
    <m/>
    <s v="CONDUCTOR DE LA MOTOCICLETA EN EMBRIAGUEZ APARENTE Y TRANSITA ENTRE 2 VEHICULOS"/>
    <s v="HOSPITALARIO"/>
    <m/>
    <s v="MIEMBRO SUPERIOR DERECHO"/>
    <s v="104"/>
    <n v="884865"/>
    <m/>
  </r>
  <r>
    <n v="194"/>
    <x v="4"/>
    <s v="STTM"/>
    <d v="2019-06-05T00:00:00"/>
    <m/>
    <d v="1899-12-30T18:09:00"/>
    <m/>
    <m/>
    <n v="1"/>
    <s v="MIERCOLES"/>
    <x v="5"/>
    <s v="M"/>
    <s v="AURELIO ENRIQUE VALLEJO GELPUD"/>
    <s v="CEDULA"/>
    <n v="98399588"/>
    <n v="43"/>
    <s v="520016000487201980245"/>
    <s v="CHOQUE"/>
    <s v="MOTOCICLETA"/>
    <s v="PARTICULAR"/>
    <s v="IDA98B"/>
    <s v="CONDUCTOR DE MOTOCICLETA"/>
    <s v="MOTOCICLETA"/>
    <s v="PARTICULAR"/>
    <s v="DHH97D"/>
    <m/>
    <m/>
    <m/>
    <m/>
    <s v="URBANA"/>
    <s v="MUNICIPAL"/>
    <m/>
    <m/>
    <s v="CLL 15D CRA 7"/>
    <s v="EMILIO BOTERO"/>
    <n v="5"/>
    <n v="157"/>
    <m/>
    <s v="CONDUCTOR DE MOTOCICLETA INVADE CARRIL DEL SENTIDO CONTRARIO DEL OCCISO"/>
    <s v="FALLECIO EN EL LUGAR DE LOS HECHOS"/>
    <m/>
    <s v="TRAUMA CRANEOENCEFÁLICO"/>
    <s v="33"/>
    <n v="884868"/>
    <m/>
  </r>
  <r>
    <n v="195"/>
    <x v="4"/>
    <s v="STTM"/>
    <d v="2019-06-02T00:00:00"/>
    <m/>
    <d v="1899-12-30T08:56:00"/>
    <m/>
    <m/>
    <n v="1"/>
    <s v="DOMINGO"/>
    <x v="5"/>
    <s v="M"/>
    <s v="DANIEL ESTEBAN ARANDA BOTINA"/>
    <s v="CEDULA"/>
    <n v="1085340588"/>
    <n v="21"/>
    <s v="520016000487201980243"/>
    <s v="CHOQUE"/>
    <s v="AUTOMOVIL"/>
    <s v="PARTICULAR"/>
    <s v="EYY481"/>
    <s v="CONDUCTOR DE MOTOCICLETA"/>
    <s v="MOTOCICLETA"/>
    <s v="PARTICULAR"/>
    <s v="VBS84E"/>
    <m/>
    <m/>
    <m/>
    <m/>
    <s v="URBANA"/>
    <s v="MUNICIPAL"/>
    <m/>
    <m/>
    <s v="CLL 18 No 60-10"/>
    <s v="TOROBAJO"/>
    <n v="9"/>
    <n v="132"/>
    <m/>
    <s v="CONDUCTOR DE VEHICULO EYY481 NO RESPETA PRELACION DE INTERSECCIONES O GIROS "/>
    <s v="HOSPITALARIO"/>
    <m/>
    <s v="TRAUMA CRANEOENCEFÁLICO"/>
    <s v="31"/>
    <n v="884866"/>
    <m/>
  </r>
  <r>
    <n v="196"/>
    <x v="4"/>
    <s v="DITRA"/>
    <d v="2019-06-10T00:00:00"/>
    <m/>
    <d v="1899-12-30T23:20:00"/>
    <m/>
    <m/>
    <n v="1"/>
    <s v="LUNES"/>
    <x v="5"/>
    <s v="M"/>
    <s v="JAVIER MAURICIO ALMEIDA BURBANO"/>
    <s v="CEDULA"/>
    <n v="1084225560"/>
    <n v="25"/>
    <m/>
    <s v="CHOQUE"/>
    <s v="BUS"/>
    <s v="PUBLICO"/>
    <s v="TMO266"/>
    <s v="CONDUCTOR DE MOTOCICLETA"/>
    <s v="MOTOCICLETA"/>
    <s v="PARTICULAR"/>
    <s v="OMM29D"/>
    <m/>
    <m/>
    <m/>
    <m/>
    <s v="URBANA"/>
    <s v="MUNICIPAL"/>
    <m/>
    <m/>
    <s v="KM 80+600"/>
    <s v="ARENAL"/>
    <s v="CATAMBUCO"/>
    <n v="134"/>
    <m/>
    <s v="LA MOTOCICLETA INVADE  CARRIL DEL BUS"/>
    <s v="FALLECIO EN EL LUGAR DE LOS HECHOS"/>
    <m/>
    <s v="TRAUMA CRANEOENCEFÁLICO"/>
    <m/>
    <m/>
    <m/>
  </r>
  <r>
    <n v="197"/>
    <x v="4"/>
    <s v="STTM"/>
    <d v="2019-06-25T00:00:00"/>
    <m/>
    <d v="1899-12-30T15:25:00"/>
    <m/>
    <m/>
    <n v="1"/>
    <s v="MARTES"/>
    <x v="5"/>
    <s v="M"/>
    <s v="GONZALO QUETAMA TUMAL"/>
    <s v="CEDULA"/>
    <n v="5193684"/>
    <n v="84"/>
    <s v="520016000487201980276"/>
    <s v="ATROPELLO"/>
    <s v="MOTOCICLETA"/>
    <s v="PARTICULAR"/>
    <s v="VBD20E"/>
    <s v="PEATON ATROPELLADO POR MOTOCICLETA"/>
    <m/>
    <m/>
    <m/>
    <m/>
    <m/>
    <m/>
    <m/>
    <s v="URBANA"/>
    <s v="MUNICIPAL"/>
    <m/>
    <m/>
    <s v="CLL 22 CRA 1-104"/>
    <s v="AVENIDA BOLIVAR"/>
    <n v="2"/>
    <s v="411"/>
    <m/>
    <s v="CONDUCTORES DE VEHICULOS NO RESPETAN AL PEATON"/>
    <s v="HOSPITALARIO"/>
    <m/>
    <s v="TRAUMA CRANEOENCEFÁLICO"/>
    <s v="104"/>
    <n v="1023638"/>
    <m/>
  </r>
  <r>
    <n v="198"/>
    <x v="4"/>
    <s v="STTM"/>
    <d v="2019-07-03T00:00:00"/>
    <m/>
    <d v="1899-12-30T15:32:00"/>
    <m/>
    <m/>
    <n v="1"/>
    <s v="MIERCOLES"/>
    <x v="6"/>
    <s v="F"/>
    <s v="ISABEL ABAHANZA MENESES"/>
    <s v="CEDULA"/>
    <n v="27068494"/>
    <n v="82"/>
    <s v="520016000487201980292"/>
    <s v="ATROPELLO"/>
    <s v="CAMIONETA"/>
    <s v="PUBLICO"/>
    <s v="WLW194"/>
    <s v="PEATON ATROPELLADO POR CAMIONETA"/>
    <m/>
    <m/>
    <m/>
    <m/>
    <m/>
    <m/>
    <m/>
    <s v="URBANA"/>
    <s v="MUNICIPAL"/>
    <m/>
    <m/>
    <s v="MZ H CS 15"/>
    <s v="GUALCALOMA"/>
    <n v="8"/>
    <s v="114"/>
    <m/>
    <s v="REVERSO IMPRUDENTE PARA EL CONDUCTOR DE LA CAMIONETA"/>
    <s v="HOSPITALARIO"/>
    <m/>
    <s v="TRAUMA CRANEOENCEFÁLICO"/>
    <s v="33"/>
    <n v="1023676"/>
    <m/>
  </r>
  <r>
    <n v="199"/>
    <x v="4"/>
    <s v="STTM"/>
    <d v="2019-07-14T00:00:00"/>
    <m/>
    <d v="1899-12-30T12:00:00"/>
    <d v="2019-07-23T00:00:00"/>
    <m/>
    <n v="1"/>
    <s v="DOMINGO"/>
    <x v="6"/>
    <s v="M"/>
    <s v="FRANCISCO FRANCO SALAS"/>
    <s v="CEDULA"/>
    <n v="5194737"/>
    <n v="81"/>
    <s v="520016000487201980333"/>
    <s v="ATROPELLO"/>
    <s v="BUSETA"/>
    <s v="PUBLICO"/>
    <s v="SMT164"/>
    <s v="PEATÓN ATROPELLADO POR BUSETA"/>
    <m/>
    <m/>
    <m/>
    <m/>
    <m/>
    <m/>
    <m/>
    <s v="URBANA"/>
    <s v="MUNICIPAL"/>
    <m/>
    <m/>
    <s v="CRA 7 CON CLL 18"/>
    <s v="AVENIDA CHILE"/>
    <n v="4"/>
    <s v="114"/>
    <m/>
    <s v="NO SE TIENE MAS INFORMACIÓN,  OTRA"/>
    <s v="HOSPITALARIO"/>
    <m/>
    <s v="TRAUMA CRANEOENCEFÁLICO"/>
    <m/>
    <m/>
    <m/>
  </r>
  <r>
    <n v="200"/>
    <x v="4"/>
    <s v="STTM"/>
    <d v="2019-07-28T00:00:00"/>
    <m/>
    <d v="1899-12-30T04:30:00"/>
    <m/>
    <m/>
    <s v="1"/>
    <s v="DOMINGO"/>
    <x v="6"/>
    <s v="M"/>
    <s v="WILSÓN ALBERTO RUANO PAZ"/>
    <s v="CEDULA"/>
    <s v="12990960"/>
    <s v="52"/>
    <s v="520016000487201980339"/>
    <s v="VOLCAMIENTO"/>
    <s v="CAMPERO"/>
    <s v="PUBLICO"/>
    <s v="JMR069"/>
    <s v="ACOMPAÑANTE DE VEHICULO"/>
    <m/>
    <m/>
    <m/>
    <m/>
    <m/>
    <m/>
    <m/>
    <s v="URBANA"/>
    <s v="MUNICIPAL"/>
    <s v="PINANSACO"/>
    <s v="KM 5+900 MTS"/>
    <s v="CLL 19A # 47-290+386 MTS"/>
    <s v="EL POLVORIN"/>
    <s v="9"/>
    <s v="127"/>
    <m/>
    <s v="POR ESTABLECER"/>
    <s v="FALLECIO EN EL LUGAR DE LOS HECHOS"/>
    <m/>
    <s v="MIEMBRO INFERIOR IZQUIERDO "/>
    <s v="104"/>
    <n v="1023773"/>
    <m/>
  </r>
  <r>
    <n v="201"/>
    <x v="4"/>
    <s v="STTM"/>
    <d v="2019-07-28T00:00:00"/>
    <m/>
    <d v="1899-12-30T04:30:00"/>
    <m/>
    <m/>
    <n v="1"/>
    <s v="DOMINGO"/>
    <x v="6"/>
    <s v="F"/>
    <s v="DIANA MARIA MONTILLA SOLARTE"/>
    <s v="CEDULA"/>
    <s v="1085252810"/>
    <s v="33"/>
    <s v="520016000487201980339"/>
    <s v="VOLCAMIENTO"/>
    <s v="CAMPERO"/>
    <s v="PUBLICO"/>
    <s v="JMR069"/>
    <s v="CONDUCTOR DE VEHICULO"/>
    <m/>
    <m/>
    <m/>
    <m/>
    <m/>
    <m/>
    <m/>
    <s v="URBANA"/>
    <s v="MUNICIPAL"/>
    <s v="PINASACO"/>
    <s v="KM 5+900 MTS"/>
    <s v="CLL 19A # 47-290+386 MTS"/>
    <s v="EL POLVORIN"/>
    <s v="9"/>
    <s v="123"/>
    <m/>
    <s v="POR ESTABLECER"/>
    <s v="FALLECIO EN EL LUGAR DE LOS HECHOS"/>
    <m/>
    <s v="MIEMBRO INFERIOR IZQUIERDO "/>
    <s v="104"/>
    <n v="1023773"/>
    <m/>
  </r>
  <r>
    <n v="202"/>
    <x v="4"/>
    <s v="DITRA"/>
    <d v="2019-08-12T00:00:00"/>
    <m/>
    <d v="1899-12-30T14:30:00"/>
    <m/>
    <m/>
    <n v="1"/>
    <s v="LUNES"/>
    <x v="7"/>
    <s v="F"/>
    <s v="MARIA VIRGINIA MARTINEZ LOMAS"/>
    <s v="CEDULA"/>
    <n v="36754726"/>
    <n v="40"/>
    <m/>
    <s v="CHOQUE"/>
    <s v="MOTOCICLETA"/>
    <s v="PARTICULAR"/>
    <s v="NVC31C"/>
    <s v="ACOMPAÑANTE DE MOTOCICLETA"/>
    <s v="AUTOMOVIL"/>
    <s v="PARTICULAR"/>
    <s v="AUU935"/>
    <m/>
    <m/>
    <m/>
    <m/>
    <s v="RURAL"/>
    <s v="MUNICIPAL"/>
    <m/>
    <s v="KM 13+400"/>
    <s v="KM 13+400"/>
    <s v="SECTOR CRUCE DE DAZA"/>
    <s v="MORASURCO"/>
    <s v="506"/>
    <m/>
    <s v="EL CONDUCTOR DE LA MOTOCICLETA TRANSITA EN SENTIDO CONTRARIO"/>
    <s v="FALLECIO EN EL LUGAR DE LOS HECHOS"/>
    <m/>
    <s v="TRAUMA CRANEOENCEFÁLICO"/>
    <m/>
    <m/>
    <m/>
  </r>
  <r>
    <n v="203"/>
    <x v="4"/>
    <s v="DITRA"/>
    <d v="2019-08-24T00:00:00"/>
    <m/>
    <d v="1899-12-30T14:40:00"/>
    <m/>
    <m/>
    <n v="1"/>
    <s v="SABADO"/>
    <x v="7"/>
    <s v="M"/>
    <s v="JESÚS ARMANDO URBINA MOGRO"/>
    <s v="CEDULA"/>
    <n v="1085251339"/>
    <n v="33"/>
    <m/>
    <s v="CHOQUE"/>
    <s v="MOTOCICLETA"/>
    <s v="PARTICULAR"/>
    <s v="CEN44C"/>
    <s v="CONDUCTOR DE MOTOCICLETA"/>
    <s v="CAMPERO "/>
    <s v="PARTICULAR"/>
    <s v="CXU937"/>
    <m/>
    <m/>
    <m/>
    <m/>
    <s v="URBANA"/>
    <s v="MUNICIPAL"/>
    <s v="BOTANA"/>
    <s v="KM 2+800"/>
    <s v="KM 2+800"/>
    <s v="VIA VARIANTE ORIENTAL"/>
    <s v="CATAMBUCO"/>
    <s v="114"/>
    <m/>
    <s v="EL CAMPERO NO RESPETO LA  PRELACIÓN CONDUCTOR DE MOTOCICLETA"/>
    <s v="FALLECIO EN EL LUGAR DE LOS HECHOS"/>
    <m/>
    <s v="POLITRAUMATISMO"/>
    <m/>
    <m/>
    <m/>
  </r>
  <r>
    <n v="204"/>
    <x v="4"/>
    <s v="STTM"/>
    <d v="2019-09-04T00:00:00"/>
    <m/>
    <d v="1899-12-30T18:35:00"/>
    <d v="2019-09-04T00:00:00"/>
    <m/>
    <n v="1"/>
    <s v="MIERCOLES"/>
    <x v="8"/>
    <s v="F"/>
    <s v="LUCY MARIELA HERNANDEZ DE RODRIGUEZ"/>
    <s v="CEDULA"/>
    <n v="27528935"/>
    <n v="78"/>
    <s v="520016000487201980426"/>
    <s v="ATROPELLO"/>
    <s v="AUTOMOVIL"/>
    <s v="PARTICULAR"/>
    <s v="IIM924"/>
    <s v="PEATÓN ATROPELLADO POR VEHICULO"/>
    <m/>
    <m/>
    <m/>
    <m/>
    <m/>
    <m/>
    <m/>
    <s v="URBANA"/>
    <s v="MUNICIPAL"/>
    <m/>
    <m/>
    <s v="CRA 35 ENTRE CALLES 15 Y 16"/>
    <s v="SAN IGNACIO"/>
    <n v="7"/>
    <s v="114"/>
    <m/>
    <s v="VEHICULO MANIPULADO POR MENOR DE EDAD, OTRA"/>
    <s v="FALLECIO EN EL LUGAR DE LOS HECHOS"/>
    <m/>
    <s v="POLITRAUMATISMO"/>
    <m/>
    <m/>
    <m/>
  </r>
  <r>
    <n v="205"/>
    <x v="4"/>
    <s v="DITRA"/>
    <d v="2019-09-07T00:00:00"/>
    <m/>
    <d v="1899-12-30T21:40:00"/>
    <d v="2019-09-07T00:00:00"/>
    <d v="1899-12-30T21:40:00"/>
    <n v="1"/>
    <s v="SABADO"/>
    <x v="8"/>
    <s v="M"/>
    <s v="GIRALDO ARTURO LOPEZ PEJENDINO"/>
    <s v="CEDULA"/>
    <s v="98380022"/>
    <n v="51"/>
    <s v="520016000491201901555"/>
    <s v="CHOQUE"/>
    <s v="MOTOCICLETA"/>
    <s v="PARTICULAR"/>
    <s v="AZE19E"/>
    <s v="ACOMPAÑANTE DE MOTOCICLETA"/>
    <s v="CAMION"/>
    <m/>
    <s v="SLE320"/>
    <m/>
    <m/>
    <m/>
    <m/>
    <s v="RURAL"/>
    <s v="MUNICIPAL"/>
    <m/>
    <s v="KM 6+700"/>
    <s v="VIA ORIENTE PASTO SIBUNDOY - SECTOR DOLORES"/>
    <m/>
    <s v="SAN FERNANDO"/>
    <s v="139"/>
    <m/>
    <s v="INVACIÓN CARRIL CONTRARIO DEL VEHICULO TIPO MOTOCICLETA - ESTADO DE EMBRIGUEZ"/>
    <s v="HOSPITALARIO"/>
    <m/>
    <s v="TRAUMA CRANEOENCEFÁLICO"/>
    <m/>
    <m/>
    <m/>
  </r>
  <r>
    <n v="206"/>
    <x v="4"/>
    <s v="DITRA"/>
    <d v="2019-09-07T00:00:00"/>
    <m/>
    <d v="1899-12-30T21:40:00"/>
    <d v="2019-09-07T00:00:00"/>
    <d v="1899-12-30T21:40:00"/>
    <n v="1"/>
    <s v="SABADO"/>
    <x v="8"/>
    <s v="M"/>
    <s v="JOSE EMICENCIO LOPEZ PEJENDINO"/>
    <s v="CEDULA"/>
    <n v="12985255"/>
    <n v="56"/>
    <s v="520016000491201901555"/>
    <s v="CHOQUE"/>
    <s v="MOTOCICLETA"/>
    <s v="PARTICULAR"/>
    <s v="AZE19E"/>
    <s v="CONDUCTOR DE MOTOCICLETA"/>
    <s v="CAMION"/>
    <m/>
    <s v="SLE320"/>
    <m/>
    <m/>
    <m/>
    <m/>
    <s v="RURAL"/>
    <s v="MUNICIPAL"/>
    <m/>
    <s v="KM 6+700"/>
    <s v="VIA ORIENTE PASTO SIBUNDOY - SECTOR DOLORES"/>
    <m/>
    <s v="SAN FERNANDO"/>
    <s v="102"/>
    <m/>
    <s v="INVACIÓN CARRIL CONTRARIO DEL VEHICULO TIPO MOTOCICLETA - ESTADO DE EMBRIGUEZ"/>
    <s v="FALLECIO EN EL LUGAR DE LOS HECHOS"/>
    <m/>
    <s v="TRAUMA CRANEOENCEFÁLICO"/>
    <m/>
    <m/>
    <m/>
  </r>
  <r>
    <n v="207"/>
    <x v="4"/>
    <s v="STTM"/>
    <d v="2019-09-10T00:00:00"/>
    <m/>
    <m/>
    <d v="2019-09-11T00:00:00"/>
    <m/>
    <n v="1"/>
    <s v="MIERCOLES"/>
    <x v="8"/>
    <s v="F"/>
    <s v="LUZ MARINA RUIZ"/>
    <s v="CEDULA"/>
    <n v="36995293"/>
    <n v="60"/>
    <s v="520016000487201980433"/>
    <s v="ATROPELLO"/>
    <s v="MOTOCICLETA"/>
    <s v="PARTICULAR"/>
    <s v="0ED884"/>
    <s v="PEATÓN ATROPELLADO POR MOTOCICLETA"/>
    <m/>
    <m/>
    <m/>
    <m/>
    <m/>
    <m/>
    <m/>
    <s v="URBANA"/>
    <s v="MUNICIPAL"/>
    <m/>
    <m/>
    <s v="CLL 17 CRA 29"/>
    <s v="CENTRO"/>
    <n v="1"/>
    <s v="122"/>
    <m/>
    <s v="IMPERICIA EN EL MANEJO "/>
    <s v="HOSPITALARIO"/>
    <m/>
    <s v="TRAUMA CRANEOENCEFÁLICO"/>
    <m/>
    <m/>
    <m/>
  </r>
  <r>
    <n v="208"/>
    <x v="4"/>
    <s v="STTM"/>
    <d v="2019-09-12T00:00:00"/>
    <m/>
    <d v="1899-12-30T15:56:00"/>
    <d v="2019-09-12T00:00:00"/>
    <d v="1899-12-30T15:56:00"/>
    <n v="1"/>
    <s v="JUEVES"/>
    <x v="8"/>
    <s v="M"/>
    <s v="JHON JAIRO IMBAJOA JURADO"/>
    <s v="CEDULA"/>
    <n v="1086328218"/>
    <n v="33"/>
    <s v="520016000487201980442"/>
    <s v="CHOQUE"/>
    <s v="MOTOCICLETA"/>
    <s v="PARTICULAR"/>
    <s v="VBK79E"/>
    <s v="CONDUCTOR DE MOTOCICLETA"/>
    <s v="VOLQUETA"/>
    <s v="PUBLICO"/>
    <s v="OAH057"/>
    <m/>
    <m/>
    <m/>
    <m/>
    <s v="URBANA"/>
    <s v="MUNICIPAL"/>
    <m/>
    <m/>
    <s v="CLL 12  CRA 6"/>
    <s v="CHAPAL"/>
    <n v="5"/>
    <s v="114"/>
    <m/>
    <s v="VEHICULO OCCISO ADELANTA POR LA DERECHA"/>
    <s v="FALLECIO EN EL LUGAR DE LOS HECHOS"/>
    <m/>
    <s v="POLITRAUMATISMO"/>
    <n v="28"/>
    <n v="1023952"/>
    <m/>
  </r>
  <r>
    <n v="209"/>
    <x v="4"/>
    <s v="DITRA"/>
    <d v="2019-09-15T00:00:00"/>
    <m/>
    <d v="1899-12-30T14:20:00"/>
    <d v="2019-09-15T00:00:00"/>
    <m/>
    <n v="1"/>
    <s v="DOMINGO"/>
    <x v="8"/>
    <s v="M"/>
    <s v="LUIS MARCO TULIO VALDEZ MARTINEZ"/>
    <s v="CEDULA"/>
    <n v="5336539"/>
    <n v="66"/>
    <m/>
    <s v="CHOQUE"/>
    <s v="BUS MODALIDAD MIXTO ESCALERA"/>
    <s v="PUBLICO"/>
    <s v="SNK101"/>
    <s v="PASAJERO BUS ESCALERA"/>
    <s v="CAMION"/>
    <s v="PUBLICO"/>
    <s v="TSX288"/>
    <m/>
    <m/>
    <m/>
    <m/>
    <s v="RURAL"/>
    <s v="MUNICIPAL"/>
    <m/>
    <s v="KM 16+450"/>
    <s v="VIA VARIANTE ORINTAL CATAMBUCO DAZA"/>
    <s v="VIILA NUEVA"/>
    <s v="CATAMBUCO"/>
    <s v="141"/>
    <m/>
    <s v="EL BUS MODALIDAD MIXTO ESCALERA GIRA BRUSCAMENTE"/>
    <s v="FALLECIO EN EL LUGAR DE LOS HECHOS"/>
    <m/>
    <s v="POLITRAUMATISMO"/>
    <m/>
    <m/>
    <m/>
  </r>
  <r>
    <n v="210"/>
    <x v="4"/>
    <s v="STTM"/>
    <d v="2019-09-21T00:00:00"/>
    <m/>
    <d v="1899-12-30T12:30:00"/>
    <d v="2019-10-02T00:00:00"/>
    <m/>
    <n v="1"/>
    <s v="SABADO"/>
    <x v="8"/>
    <s v="M"/>
    <s v="OSCAR ANDRES PANTOJA LORZA"/>
    <s v="CEDULA"/>
    <s v="98396728"/>
    <s v="44"/>
    <s v="520016000487201980474"/>
    <s v="CHOQUE"/>
    <s v="MOTOCICLETA"/>
    <s v="PARTICULAR"/>
    <s v="LOX91B"/>
    <s v="CONDUCTOR DE MOTOCICLETA"/>
    <m/>
    <m/>
    <m/>
    <m/>
    <m/>
    <m/>
    <m/>
    <s v="URBANA"/>
    <s v="MUNICIPAL"/>
    <m/>
    <m/>
    <s v="CRA 36 CLL 14"/>
    <s v="AV. PANAMERICANA"/>
    <s v="7"/>
    <s v="157"/>
    <m/>
    <s v="CONDUCTOR DE MOTOCICLETA FALLECE EN HOSPITAL SAN PEDRO SIN MAS DATOS APARENTE ESTADO DE EMBRIAGUEZ AL PARECER COLISIONA CON OTRA MOTOCICLETA Y EMPRENDE LA HUIDA"/>
    <s v="HOSPITALARIO"/>
    <m/>
    <s v="TRAUMA CRANEOENCEFÁLICO"/>
    <s v="69"/>
    <n v="1023998"/>
    <m/>
  </r>
  <r>
    <n v="211"/>
    <x v="4"/>
    <s v="STTM"/>
    <d v="2019-10-06T00:00:00"/>
    <m/>
    <d v="1899-12-30T01:33:00"/>
    <m/>
    <m/>
    <n v="1"/>
    <s v="DOMINGO"/>
    <x v="9"/>
    <s v="M"/>
    <s v="CRISTIAN CAMILO OBANDO LASSO"/>
    <s v="CEDULA"/>
    <s v="27190184"/>
    <s v="24"/>
    <s v="520016000487201980499"/>
    <s v="CHOQUE"/>
    <s v="AUTOMOVIL"/>
    <s v="PARTICULAR"/>
    <s v="STT730"/>
    <s v="CONDUCTOR DE MOTOCICLETA"/>
    <s v="MOTOCICLETA"/>
    <s v="PARTICULAR"/>
    <s v="DGO82D"/>
    <m/>
    <m/>
    <m/>
    <m/>
    <s v="URBANA"/>
    <s v="MUNICIPAL"/>
    <m/>
    <m/>
    <s v="CRA 22B CLL 5 sur-21"/>
    <m/>
    <s v="6"/>
    <s v="123"/>
    <m/>
    <s v="VEHICULO MAL ESTACIONADO EN VIA DE DOBLE SENTIDO EN UN LUGAR CON ILUMINACIÓN ARTIFICIAL, CONDUCTOR DE MOTOCICLETA IMPACTA CON LA PARTE POSTERIOR LADO IZQUIERDO DEL CAMIÓN"/>
    <s v="FALLECIO EN EL LUGAR DE LOS HECHOS"/>
    <m/>
    <s v="TRAUMA CRANEOENCEFÁLICO"/>
    <s v="31"/>
    <n v="1024058"/>
    <m/>
  </r>
  <r>
    <n v="212"/>
    <x v="4"/>
    <s v="STTM"/>
    <d v="2019-10-07T00:00:00"/>
    <m/>
    <d v="1899-12-30T06:25:00"/>
    <m/>
    <m/>
    <n v="1"/>
    <s v="LUNES"/>
    <x v="9"/>
    <s v="M"/>
    <s v="BRAYAN GIRALDO CORDOBA"/>
    <s v="CEDULA"/>
    <s v="1004340019"/>
    <s v="24"/>
    <m/>
    <s v="CHOQUE"/>
    <m/>
    <m/>
    <m/>
    <s v="CONDUCTOR DE MOTOCICLETA"/>
    <s v="MOTOCICLETA"/>
    <s v="PARTICULAR"/>
    <s v="PQZ44E"/>
    <m/>
    <m/>
    <m/>
    <m/>
    <s v="URBANA"/>
    <s v="MUNICIPAL"/>
    <m/>
    <m/>
    <s v="CLL 18 No 45-49 "/>
    <s v="TOROBAJO"/>
    <s v="9"/>
    <s v="9"/>
    <m/>
    <s v="AL PARECER EL CONDUCTOR DE LA MOTOCICLETA PIERDE EL CONTROL AL LLEGAR AL RESALTO DE ESTA DIRECCIÓN Y SE GOLPEA CON UNA SEÑAL"/>
    <s v="HOSPITALARIO"/>
    <m/>
    <s v="TRAUMA CRANEOENCEFÁLICO"/>
    <s v="069"/>
    <m/>
    <m/>
  </r>
  <r>
    <n v="213"/>
    <x v="4"/>
    <s v="DITRA"/>
    <d v="2019-10-19T00:00:00"/>
    <m/>
    <d v="1899-12-30T21:00:00"/>
    <m/>
    <m/>
    <n v="1"/>
    <s v="SABADO"/>
    <x v="9"/>
    <s v="M"/>
    <s v="IVAN DARIO BOTINA GRIJALBA"/>
    <s v="CEDULA"/>
    <s v="1085263766"/>
    <s v="31"/>
    <s v="520016000491201901896"/>
    <s v="CHOQUE"/>
    <s v="CAMIONETA"/>
    <s v="SE FUGO DEL LUGAR DE LOS HECHOS"/>
    <m/>
    <s v="CONDUCTOR DE MOTOCICLETA"/>
    <s v="MOTOCICLETA"/>
    <s v="PARTICULAR"/>
    <s v="KGA03C"/>
    <m/>
    <m/>
    <m/>
    <m/>
    <s v="URBANA"/>
    <s v="MUNICIPAL"/>
    <s v="VARIANTE CATAMBUCO DAZA"/>
    <m/>
    <s v="KM 9 +800 "/>
    <s v="SECTOR DOLORES"/>
    <s v="SAN FERNANDO"/>
    <s v="105"/>
    <m/>
    <s v="CONDUCTOR DEL CAMIÓN NO RESPETA PRELACIÓN DE LA MOTOCICLETA"/>
    <s v="HOSPITALARIO"/>
    <m/>
    <s v="POLITRAUMATISMO"/>
    <m/>
    <m/>
    <m/>
  </r>
  <r>
    <n v="214"/>
    <x v="4"/>
    <s v="STTM"/>
    <d v="2019-11-02T00:00:00"/>
    <m/>
    <d v="1899-12-30T11:03:00"/>
    <m/>
    <m/>
    <n v="1"/>
    <s v="SABADO"/>
    <x v="10"/>
    <s v="M"/>
    <s v="JUAN SEBASTIAN CONSTAIN MUÑOZ"/>
    <s v="CEDULA"/>
    <s v="1087648362"/>
    <s v="20"/>
    <m/>
    <s v="CHOQUE"/>
    <m/>
    <m/>
    <m/>
    <s v="CONDUCTOR DE MOTOCICLETA"/>
    <s v="MOTOCICLETA"/>
    <s v="PARTICULAR"/>
    <s v="VCS30E"/>
    <m/>
    <m/>
    <m/>
    <m/>
    <s v="URBANA"/>
    <s v="MUNICIPAL"/>
    <m/>
    <m/>
    <s v="CRA 40 No 16D31"/>
    <s v="AV. PANAMERICANA"/>
    <s v="9"/>
    <s v="157"/>
    <m/>
    <s v="POR ESTABLECER"/>
    <s v="FALLECIO EN EL LUGAR DE LOS HECHOS"/>
    <m/>
    <s v="POLITRAUMATISMO"/>
    <m/>
    <m/>
    <m/>
  </r>
  <r>
    <n v="215"/>
    <x v="4"/>
    <s v="DITRA"/>
    <d v="2019-11-06T00:00:00"/>
    <m/>
    <d v="1899-12-30T05:10:00"/>
    <m/>
    <m/>
    <n v="1"/>
    <s v="MIERCOLES"/>
    <x v="10"/>
    <s v="M"/>
    <s v="GUIDO RIGOBERTO GUARANGUAY"/>
    <s v="CEDULA"/>
    <s v="98417825"/>
    <s v="37"/>
    <s v="520016000491201902017"/>
    <s v="CHOQUE"/>
    <s v="CAMION"/>
    <s v="PUBLICO"/>
    <s v="SPL136"/>
    <s v="CONDUCTOR DE MOTOCICLETA"/>
    <s v="MOTOCICLETA"/>
    <s v="PARTICULAR"/>
    <s v="XBP36D"/>
    <m/>
    <m/>
    <m/>
    <m/>
    <s v="URBANA"/>
    <s v="MUNICIPAL"/>
    <m/>
    <m/>
    <s v="KM 1 +950"/>
    <s v="SECTOR BOTANA"/>
    <s v="CATAMBUCO"/>
    <s v="157"/>
    <m/>
    <s v="         CAMION ADELANTA EN ZONA PROHIBIDA"/>
    <s v="FALLECIO EN EL LUGAR DE LOS HECHOS"/>
    <m/>
    <s v="POLITRAUMATISMO"/>
    <m/>
    <m/>
    <m/>
  </r>
  <r>
    <n v="216"/>
    <x v="4"/>
    <s v="STTM"/>
    <d v="2019-11-09T00:00:00"/>
    <m/>
    <d v="1899-12-30T04:00:00"/>
    <d v="2019-11-09T00:00:00"/>
    <d v="1899-12-30T11:02:00"/>
    <n v="1"/>
    <s v="LUNES"/>
    <x v="10"/>
    <s v="M"/>
    <s v="HUGO VCITOR PUERCHAN BUD ATIS"/>
    <s v="CEDULA"/>
    <s v="5203275"/>
    <s v="74"/>
    <s v="80690"/>
    <s v="ATROPELLO"/>
    <s v="BUS"/>
    <s v="PUBLICO"/>
    <s v="SBN790"/>
    <s v="PEATON ATROPELLADO POR BUS"/>
    <m/>
    <m/>
    <m/>
    <m/>
    <m/>
    <m/>
    <m/>
    <s v="URBANA"/>
    <s v="MUNICIPAL"/>
    <m/>
    <m/>
    <s v="CRA 6 No. 16D-50 PARTE INTERNA DEL TERMINAL DE TRANSPORTES"/>
    <s v="TERMINAL DE TRANSPORTES"/>
    <s v="5"/>
    <s v="157"/>
    <m/>
    <s v="TRANSITAR POR ZONAS PROHIBIDAS PARA PEATONES- PLATAFORMA INTERNA"/>
    <s v="HOSPITALARIO"/>
    <m/>
    <s v="TRAUMA CRANEOENCEFÁLICO"/>
    <s v="41"/>
    <n v="1105423"/>
    <m/>
  </r>
  <r>
    <n v="217"/>
    <x v="4"/>
    <s v="STTM"/>
    <d v="2019-11-12T00:00:00"/>
    <m/>
    <d v="1899-12-30T15:00:00"/>
    <d v="2019-11-12T00:00:00"/>
    <d v="1899-12-30T15:00:00"/>
    <n v="1"/>
    <s v="MARTES"/>
    <x v="10"/>
    <s v="M"/>
    <s v="WILLIAM ALEXANDER REVELO MORA"/>
    <s v="CEDULA"/>
    <n v="1085279071"/>
    <n v="29"/>
    <s v="520016000487201980583"/>
    <s v="CHOQUE"/>
    <s v="MOTOCICLETA"/>
    <s v="PARTICULAR"/>
    <s v="AYT58E"/>
    <s v="CONDUCTOR DE MOTOCICLETA"/>
    <m/>
    <m/>
    <m/>
    <m/>
    <m/>
    <m/>
    <m/>
    <s v="URBANA"/>
    <s v="MUNICIPAL"/>
    <m/>
    <m/>
    <s v="CR 13 No. 8-30"/>
    <s v="NIZA"/>
    <n v="6"/>
    <s v="123"/>
    <m/>
    <m/>
    <s v="FALLECIO EN EL LUGAR DE LOS HECHOS"/>
    <m/>
    <s v="POLITRAUMATISMO"/>
    <m/>
    <m/>
    <m/>
  </r>
  <r>
    <n v="218"/>
    <x v="4"/>
    <s v="STTM"/>
    <d v="2019-11-21T00:00:00"/>
    <m/>
    <d v="1899-12-30T20:09:00"/>
    <m/>
    <m/>
    <n v="1"/>
    <s v="JUEVES"/>
    <x v="10"/>
    <s v="M"/>
    <s v="ROGELIO GUILLERMO PEREZ"/>
    <s v="CEDULA"/>
    <n v="12952812"/>
    <n v="70"/>
    <s v="520016000487201980613"/>
    <s v="ATROPELLO"/>
    <s v="CAMIONETA"/>
    <s v="PUBLICO"/>
    <s v="SLF694"/>
    <s v="PEATON ATROPELLADO POR CAMIONETA"/>
    <m/>
    <m/>
    <m/>
    <m/>
    <m/>
    <m/>
    <m/>
    <s v="URBANA"/>
    <s v="MUNICIPAL"/>
    <m/>
    <m/>
    <s v="FRENTE A LA MANZANA 9 CASA 14 CALLE 30B"/>
    <s v="CORAZON DE JESUS"/>
    <n v="10"/>
    <s v="157"/>
    <m/>
    <m/>
    <s v="FALLECIO EN EL LUGAR DE LOS HECHOS"/>
    <m/>
    <s v="POLITRAUMATISMO"/>
    <m/>
    <m/>
    <m/>
  </r>
  <r>
    <n v="219"/>
    <x v="4"/>
    <s v="STTM"/>
    <d v="2019-11-22T00:00:00"/>
    <m/>
    <d v="1899-12-30T13:00:00"/>
    <d v="2019-11-22T00:00:00"/>
    <d v="1899-12-30T13:00:00"/>
    <n v="1"/>
    <s v="VIERNES"/>
    <x v="10"/>
    <s v="F"/>
    <s v="AMANDA LUCIA PAZ PORTILLA"/>
    <s v="CEDULA"/>
    <n v="30704008"/>
    <m/>
    <s v="520016000487201980615"/>
    <s v="ATROPELLO"/>
    <s v="AUTOMOVIL"/>
    <s v="PARTICULAR"/>
    <s v="DOD318"/>
    <s v="PEATON ATROPELLADO POR AUTOMOVIL PARTICULAR"/>
    <m/>
    <m/>
    <m/>
    <m/>
    <m/>
    <m/>
    <m/>
    <s v="URBANA"/>
    <s v="MUNICIPAL"/>
    <m/>
    <m/>
    <s v="CALLE 23 No. 4E-42  CONJUNTO RESIDENCIAL CAMPO VERDE"/>
    <s v="LA CAROLINA"/>
    <n v="12"/>
    <s v="411"/>
    <m/>
    <m/>
    <s v="FALLECIO EN EL LUGAR DE LOS HECHOS"/>
    <m/>
    <s v="POLITRAUMATISMO"/>
    <m/>
    <m/>
    <m/>
  </r>
  <r>
    <n v="220"/>
    <x v="4"/>
    <s v="DITRA"/>
    <d v="2019-11-23T00:00:00"/>
    <m/>
    <d v="1899-12-30T14:00:00"/>
    <d v="2019-11-23T00:00:00"/>
    <d v="1899-12-30T14:00:00"/>
    <n v="1"/>
    <s v="SABADO"/>
    <x v="10"/>
    <s v="F"/>
    <s v="MARIA JOSE NARVAEZ GORDILLO"/>
    <m/>
    <m/>
    <m/>
    <m/>
    <s v="CHOQUE"/>
    <s v="CAMIONETA"/>
    <s v="PARTICULAR"/>
    <s v="AVI804"/>
    <s v="ACOMPAÑANTE DE VEHIHICULO PARTICULAR"/>
    <s v="CAMION"/>
    <s v="PUBLICO"/>
    <s v="OXD135"/>
    <m/>
    <m/>
    <m/>
    <m/>
    <s v="RURAL"/>
    <s v="MUNICIPAL"/>
    <m/>
    <s v="KM 13+400"/>
    <s v="VÍA PASTO MOJARRAS INTERSECCIÓN DAZA"/>
    <s v="DAZA"/>
    <s v="MORASURCO"/>
    <s v="157"/>
    <m/>
    <s v="VEHÍCULO 1 NO RESPETA LAS PRELACIONES EN INTERSECCIONES O EN CRUCES"/>
    <s v="FALLECIO EN EL LUGAR DE LOS HECHOS"/>
    <m/>
    <s v="TRAUMA CRANEOENCEFÁLICO"/>
    <m/>
    <m/>
    <m/>
  </r>
  <r>
    <n v="221"/>
    <x v="4"/>
    <s v="DITRA"/>
    <d v="2019-11-22T00:00:00"/>
    <m/>
    <d v="1899-12-30T15:30:00"/>
    <m/>
    <m/>
    <n v="1"/>
    <s v="MARTES"/>
    <x v="10"/>
    <s v="M"/>
    <s v="JOSE HORACIO VILLOTA MARCILLO"/>
    <s v="CEDULA"/>
    <s v="1093153"/>
    <s v="67"/>
    <s v="520016000491201902159"/>
    <s v="ATROPELLO"/>
    <s v="BICICLETA"/>
    <s v="PARTICULAR"/>
    <m/>
    <s v="CONDUCTOR DE BICICLETA ATROPELLADO POR VOLQUETA"/>
    <s v="VOLQUETA"/>
    <s v="PARTICULAR"/>
    <s v="SVM404"/>
    <m/>
    <m/>
    <m/>
    <m/>
    <s v="RURAL"/>
    <s v="MUNICIPAL"/>
    <s v="POR ESTABLECER"/>
    <s v="KM 80+800"/>
    <s v="VIA RUMICHACA-PASTO"/>
    <s v="ARENAL"/>
    <s v="CATAMBUCO"/>
    <s v="411"/>
    <m/>
    <m/>
    <s v="HOSPITALARIO"/>
    <m/>
    <s v="POLITRAUMATISMO"/>
    <m/>
    <m/>
    <m/>
  </r>
  <r>
    <n v="222"/>
    <x v="4"/>
    <s v="STTM"/>
    <d v="2019-11-14T00:00:00"/>
    <m/>
    <d v="1899-12-30T09:00:00"/>
    <d v="2019-12-16T00:00:00"/>
    <d v="1899-12-30T09:00:00"/>
    <n v="1"/>
    <s v="JUEVES"/>
    <x v="10"/>
    <s v="M"/>
    <s v="LUIS CELESTINO CAMPIÑO BURGOS"/>
    <s v="CEDULA"/>
    <n v="1871678"/>
    <n v="81"/>
    <s v="520016000491201980657"/>
    <s v="CHOQUE"/>
    <s v="AUTOMOVIL"/>
    <s v="PARTICULAR"/>
    <s v="EUV351"/>
    <s v="ACOMPAÑANTE DE VEHICULO"/>
    <m/>
    <m/>
    <m/>
    <m/>
    <m/>
    <m/>
    <m/>
    <s v="URBANA"/>
    <s v="MUNICIPAL"/>
    <m/>
    <m/>
    <s v="CLL 16A No. 15-47"/>
    <s v="AIRE LIBRE"/>
    <n v="2"/>
    <m/>
    <m/>
    <m/>
    <s v="HOSPITALARIO"/>
    <m/>
    <s v="POLITRAUMATISMO"/>
    <m/>
    <m/>
    <m/>
  </r>
  <r>
    <n v="223"/>
    <x v="4"/>
    <s v="DITRA"/>
    <d v="2019-12-19T00:00:00"/>
    <m/>
    <d v="1899-12-30T15:40:00"/>
    <d v="2019-12-19T00:00:00"/>
    <d v="1899-12-30T15:40:00"/>
    <n v="1"/>
    <s v="JUEVES"/>
    <x v="11"/>
    <s v="M"/>
    <s v="DANIEL FERNANDO MORENO CÓRDOBA"/>
    <s v="TARJETA DE IDENTIDAD"/>
    <s v="INDOCUMENTADO"/>
    <n v="17"/>
    <m/>
    <s v="ATROPELLO"/>
    <s v="TRACTOCAMION"/>
    <s v="PUBLICO"/>
    <s v="TEK894"/>
    <s v="PEATON ATROPELLADO POR TRACTOCAMION"/>
    <m/>
    <m/>
    <m/>
    <m/>
    <m/>
    <m/>
    <m/>
    <s v="RURAL"/>
    <s v="MUNICIPAL"/>
    <m/>
    <s v="KM 13+200"/>
    <s v="VÍA PASTO MOJARRAS - SECTOR DAZA"/>
    <s v="MOJARRAS"/>
    <s v="MORASURCO"/>
    <m/>
    <m/>
    <s v="PEATÓN TRATA DE SUBIR A LOS ESTRIBOS DEL VEHÍCULO DE CARGA EN MOVIMIENTO"/>
    <s v="FALLECIO EN EL LUGAR DE LOS HECHOS"/>
    <m/>
    <s v="POLITRAUMATISMO"/>
    <m/>
    <m/>
    <m/>
  </r>
  <r>
    <n v="224"/>
    <x v="4"/>
    <s v="STTM"/>
    <d v="2019-12-30T00:00:00"/>
    <m/>
    <d v="1899-12-30T22:54:00"/>
    <d v="2019-12-30T00:00:00"/>
    <d v="1899-12-30T22:54:00"/>
    <n v="1"/>
    <s v="LUNES"/>
    <x v="11"/>
    <s v="F"/>
    <s v="ANA MARIA ORTEGA HERNANDEZ"/>
    <s v="CEDULA"/>
    <n v="1085305505"/>
    <n v="26"/>
    <s v="520016000491201960690"/>
    <s v="ATROPELLO"/>
    <s v="AUTOMOVIL"/>
    <s v="PARTICULAR"/>
    <s v="AUY316"/>
    <s v="PEATON ATROPELLADO POR AUTOMOVIL PARTICULAR"/>
    <m/>
    <m/>
    <m/>
    <m/>
    <m/>
    <m/>
    <m/>
    <s v="URBANA"/>
    <s v="MUNICIPAL"/>
    <m/>
    <m/>
    <s v="CRA 40 No. 19A 24 AV. PANAMERICANA"/>
    <s v="AV. PANAMERICANA"/>
    <n v="9"/>
    <m/>
    <m/>
    <s v="POR ESTABLECER"/>
    <s v="FALLECIO EN EL LUGAR DE LOS HECHOS"/>
    <m/>
    <s v="TRAUMA CRANEOENCEFÁLICO"/>
    <m/>
    <m/>
    <m/>
  </r>
  <r>
    <n v="225"/>
    <x v="5"/>
    <s v="STTM"/>
    <d v="2020-01-04T00:00:00"/>
    <m/>
    <d v="1899-12-30T09:20:00"/>
    <d v="2020-01-04T00:00:00"/>
    <m/>
    <n v="1"/>
    <s v="SABADO"/>
    <x v="0"/>
    <s v="M"/>
    <s v="ERNESTO JUVENAL ERASO GUEVARA"/>
    <s v="CEDULA"/>
    <n v="1875080"/>
    <n v="85"/>
    <s v="520016000487202080006"/>
    <s v="ATROPELLO"/>
    <s v="MOTOCICLETA"/>
    <s v="PARTICULAR"/>
    <s v="VAT-13E"/>
    <s v="PEATÓN ATROPELLADO POR MOTOCICLETA"/>
    <m/>
    <m/>
    <m/>
    <m/>
    <m/>
    <m/>
    <m/>
    <s v="URBANA"/>
    <s v="MUNICIPAL"/>
    <m/>
    <m/>
    <s v="CRA 32 No. 16B-20 "/>
    <s v="MARIDIAZ"/>
    <n v="9"/>
    <m/>
    <m/>
    <s v="PEATÓN CRUZA LA CALZADA SIN ACOMAPÑANTE Y MOTOCICLISTA NO ESTAR ATENTO A LOS DEMAS ACTORES DE LA VIA ADULTO MAYOR"/>
    <s v="HOSPITALARIO"/>
    <m/>
    <s v="POLITRAUMATISMO"/>
    <m/>
    <m/>
    <m/>
  </r>
  <r>
    <n v="226"/>
    <x v="5"/>
    <s v="DITRA"/>
    <d v="2020-01-08T00:00:00"/>
    <m/>
    <d v="1899-12-30T07:30:00"/>
    <d v="2020-01-18T00:00:00"/>
    <m/>
    <n v="1"/>
    <s v="MIERCOLES"/>
    <x v="0"/>
    <s v="M"/>
    <s v="SEGUNDO ISMAEL DIA ROJAS"/>
    <s v="CEDULA"/>
    <n v="12749977"/>
    <n v="54"/>
    <s v="520016000491202000124"/>
    <s v="CAIDA"/>
    <s v="TRACTOR"/>
    <s v="PARTICULAR"/>
    <m/>
    <s v="PASAJERO DE TRACTOR"/>
    <m/>
    <m/>
    <m/>
    <m/>
    <m/>
    <m/>
    <m/>
    <s v="RURAL"/>
    <s v="MUNICIPAL"/>
    <m/>
    <s v="KM 1"/>
    <s v="SECTOR BOTANA"/>
    <s v="CORREGIMIENTO CATAMBUCO"/>
    <s v="CATAMBUCO"/>
    <n v="145"/>
    <m/>
    <s v="ARRANCAR SIN PRECAUCIÓN"/>
    <s v="HOSPITALARIO"/>
    <m/>
    <s v="POLITRAUMATISMO"/>
    <m/>
    <m/>
    <m/>
  </r>
  <r>
    <n v="227"/>
    <x v="5"/>
    <s v="STTM"/>
    <d v="2020-01-11T00:00:00"/>
    <m/>
    <m/>
    <d v="2020-01-31T00:00:00"/>
    <d v="1899-12-30T11:30:00"/>
    <n v="1"/>
    <s v="SABADO"/>
    <x v="0"/>
    <s v="F"/>
    <s v="MARIA MERCEDES DELGADO"/>
    <s v="CEDULA"/>
    <n v="30703777"/>
    <n v="74"/>
    <s v="5200160004872020800025"/>
    <s v="ATROPELLO"/>
    <s v="CAMIONETA"/>
    <s v="PUBLICO"/>
    <s v="SLF923"/>
    <s v="PEATON ATROPELLADO POR CAMIONETA"/>
    <m/>
    <m/>
    <m/>
    <m/>
    <m/>
    <m/>
    <m/>
    <s v="URBANA"/>
    <s v="MUNICIPAL"/>
    <m/>
    <m/>
    <s v="CR 9 CON CLL 21"/>
    <m/>
    <n v="2"/>
    <m/>
    <m/>
    <m/>
    <s v="HOSPITALARIO"/>
    <m/>
    <s v="POLITRAUMATISMO"/>
    <m/>
    <m/>
    <m/>
  </r>
  <r>
    <n v="228"/>
    <x v="5"/>
    <s v="STTM"/>
    <d v="2020-02-09T00:00:00"/>
    <m/>
    <d v="1899-12-30T00:56:00"/>
    <m/>
    <m/>
    <n v="1"/>
    <s v="DOMINGO"/>
    <x v="1"/>
    <s v="M"/>
    <s v="HECTOR RODRIGO PAZOS ROSERO"/>
    <s v="CEDULA"/>
    <n v="87303313"/>
    <n v="42"/>
    <s v="5200160004872020800090"/>
    <s v="ATROPELLO"/>
    <s v="CAMION"/>
    <s v="PUBLICO"/>
    <s v="STT945"/>
    <s v="PEATON ATROPELLADO POR CAMION"/>
    <m/>
    <m/>
    <m/>
    <m/>
    <m/>
    <m/>
    <m/>
    <s v="URBANA"/>
    <s v="MUNICIPAL"/>
    <m/>
    <m/>
    <s v="CR 9 No. 20B-46"/>
    <s v="RECUERDO"/>
    <n v="2"/>
    <n v="157"/>
    <m/>
    <m/>
    <s v="FALLECIO EN EL LUGAR DE LOS HECHOS"/>
    <m/>
    <m/>
    <m/>
    <m/>
    <m/>
  </r>
  <r>
    <n v="229"/>
    <x v="5"/>
    <s v="DITRA"/>
    <d v="2020-02-25T00:00:00"/>
    <m/>
    <d v="1899-12-30T06:58:00"/>
    <d v="2020-02-25T00:00:00"/>
    <d v="1899-12-30T06:58:00"/>
    <n v="1"/>
    <s v="MARTES"/>
    <x v="1"/>
    <s v="F"/>
    <s v="ROSA ELVIA HORMAZA DE MALLAMA"/>
    <s v="CEDULA"/>
    <n v="59365005"/>
    <n v="66"/>
    <s v="520016000487202080125"/>
    <s v="CAIDA"/>
    <s v="CAMION"/>
    <s v="PUBLICO"/>
    <s v="WMR585"/>
    <s v="OCUPANTE DE VEHICULO TIPO CAMION"/>
    <m/>
    <m/>
    <m/>
    <m/>
    <m/>
    <m/>
    <m/>
    <s v="RURAL"/>
    <s v="MUNICIPAL"/>
    <s v="SAN MARTIN"/>
    <m/>
    <m/>
    <s v="VEREDA LA VICTORIA"/>
    <s v="CATAMBUCO"/>
    <n v="157"/>
    <s v="TRANSPORTAR PASAJEROS EN VEHICULO DE CARGA"/>
    <m/>
    <s v="FALLECIO EN EL LUGAR DE LOS HECHOS"/>
    <m/>
    <m/>
    <m/>
    <m/>
    <m/>
  </r>
  <r>
    <n v="230"/>
    <x v="5"/>
    <s v="STTM"/>
    <d v="2020-02-28T00:00:00"/>
    <m/>
    <d v="1899-12-30T10:04:00"/>
    <d v="2020-03-03T00:00:00"/>
    <d v="1899-12-30T11:45:00"/>
    <n v="1"/>
    <s v="VIERNES"/>
    <x v="1"/>
    <s v="F"/>
    <s v="SILVANIA JACQUELINE YELA NARVAEZ"/>
    <s v="CEDULA"/>
    <n v="1085319151"/>
    <n v="25"/>
    <s v="520016000487202080134"/>
    <s v="ATROPELLO"/>
    <s v="MOTOCICLETA"/>
    <s v="PARTICULAR"/>
    <s v="VUF69C"/>
    <s v="PEATÓN ATROPELLADO POR MOTOCICLETA"/>
    <m/>
    <m/>
    <m/>
    <m/>
    <m/>
    <m/>
    <m/>
    <s v="URBANA"/>
    <s v="MUNICIPAL"/>
    <s v="AV BOYACA"/>
    <m/>
    <s v="CALLE 12 No 21-45"/>
    <s v="AV BOYACA"/>
    <n v="2"/>
    <n v="157"/>
    <s v="NO RESPETAR LA PRELACION DE LOS PEATONES EN LA VIA"/>
    <s v="PEATON CRUZA LA CALZADA POR ZONA PEATONAL"/>
    <s v="HOSPITALARIO"/>
    <m/>
    <s v="TRAUMA CRANEOENCEFÁLICO"/>
    <n v="8"/>
    <n v="1105894"/>
    <m/>
  </r>
  <r>
    <n v="231"/>
    <x v="5"/>
    <s v="STTM"/>
    <d v="2020-03-14T00:00:00"/>
    <m/>
    <d v="1899-12-30T22:10:00"/>
    <d v="2020-03-14T00:00:00"/>
    <d v="1899-12-30T22:10:00"/>
    <n v="1"/>
    <s v="SABADO"/>
    <x v="2"/>
    <s v="M"/>
    <s v="JAVIER MAURICIO GAMEZ ARGOTY"/>
    <s v="CEDULA"/>
    <n v="1085284295"/>
    <n v="29"/>
    <s v="520016000487202080175"/>
    <s v="CHOQUE"/>
    <s v="MOTOCICLETA"/>
    <s v="PARTICULAR"/>
    <s v="PRN97E"/>
    <s v="CONDUCTOR DE MOTOCICLETA"/>
    <s v="MOTOCICLETA"/>
    <s v="PARTICULAR"/>
    <s v="XBU48D"/>
    <m/>
    <m/>
    <m/>
    <m/>
    <s v="URBANA"/>
    <s v="MUNICIPAL"/>
    <s v="LA COLINA"/>
    <m/>
    <s v="CALLE 16 No 42-32"/>
    <s v="LA COLINA"/>
    <n v="9"/>
    <s v="104 - 114"/>
    <s v="ADELANTAR INVADIENDO CARRIL DEL SENTIDO CONTRARIO  - EMBRIAGUEZ APARENTE"/>
    <m/>
    <s v="HOSPITALARIO"/>
    <m/>
    <s v="TRAUMA CRANEOENCEFÁLICO"/>
    <n v="3"/>
    <n v="1105966"/>
    <m/>
  </r>
  <r>
    <n v="232"/>
    <x v="5"/>
    <s v="DITRA"/>
    <d v="2020-12-07T00:00:00"/>
    <m/>
    <d v="1899-12-30T01:30:00"/>
    <d v="2020-04-11T00:00:00"/>
    <m/>
    <n v="1"/>
    <s v="SABADO"/>
    <x v="11"/>
    <s v="M"/>
    <s v="HERNAN ANDRES DIAZ OVIEDO"/>
    <s v="CEDULA"/>
    <n v="1005976832"/>
    <n v="21"/>
    <m/>
    <m/>
    <m/>
    <m/>
    <m/>
    <m/>
    <m/>
    <m/>
    <m/>
    <m/>
    <m/>
    <m/>
    <m/>
    <m/>
    <m/>
    <m/>
    <m/>
    <s v="SALIDA AL SUR"/>
    <m/>
    <s v="CATAMBUCO"/>
    <s v="SIN EST"/>
    <m/>
    <m/>
    <s v="HOSPITALARIO"/>
    <m/>
    <s v="TRAUMA CRANEOENCEFÁLICO"/>
    <m/>
    <m/>
    <m/>
  </r>
  <r>
    <n v="233"/>
    <x v="5"/>
    <s v="STTM"/>
    <d v="2020-01-28T00:00:00"/>
    <m/>
    <m/>
    <d v="2020-04-21T00:00:00"/>
    <d v="1899-12-30T22:30:00"/>
    <n v="1"/>
    <s v="MARTES"/>
    <x v="0"/>
    <s v="M"/>
    <s v="CELIMO ANTONIO MICANQUER P"/>
    <s v="CEDULA"/>
    <n v="12958356"/>
    <n v="76"/>
    <n v="202080063"/>
    <s v="ATROPELLO"/>
    <s v="MOTOCICLETA"/>
    <s v="PARTICULAR"/>
    <m/>
    <s v="PEATÓN ATROPELLADO POR MOTOCICLETA"/>
    <s v="MOTOCICLETA"/>
    <s v="PARTICULAR"/>
    <m/>
    <m/>
    <m/>
    <m/>
    <m/>
    <s v="URBANA"/>
    <s v="MUNICIPAL"/>
    <s v="CENTRO"/>
    <m/>
    <m/>
    <s v="CENTRO"/>
    <n v="1"/>
    <n v="157"/>
    <s v="NO RESPETAR LA PRELACION DE LOS PEATONES EN LA VIA"/>
    <m/>
    <s v="FALLECIO EN EL LUGAR DE RESIDENCIA"/>
    <m/>
    <m/>
    <n v="102"/>
    <n v="1105768"/>
    <m/>
  </r>
  <r>
    <n v="234"/>
    <x v="5"/>
    <s v="STTM"/>
    <d v="2020-05-17T00:00:00"/>
    <m/>
    <d v="1899-12-30T02:20:00"/>
    <d v="2020-05-17T00:00:00"/>
    <m/>
    <n v="1"/>
    <s v="DOMINGO"/>
    <x v="4"/>
    <s v="M"/>
    <s v="JAIR ALEXANDER IMBAQUI BENAVIDES"/>
    <s v="CEDULA"/>
    <n v="98396283"/>
    <n v="43"/>
    <n v="5.2001600048720203E+20"/>
    <s v="CHOQUE"/>
    <s v="CAMPERO"/>
    <s v="PARTICULAR"/>
    <s v="FSK720"/>
    <s v="CONDUCTOR DE MOTOCICLETA"/>
    <s v="MOTOCICLETA"/>
    <s v="PARTICULAR"/>
    <s v="ATF30F"/>
    <m/>
    <m/>
    <m/>
    <m/>
    <s v="URBANA"/>
    <s v="MUNICIPAL"/>
    <s v="LAS LUNAS"/>
    <m/>
    <s v="CARRERA 11 CON CALLE 17"/>
    <s v="LAS LUNAS"/>
    <n v="2"/>
    <n v="112"/>
    <s v="NO RESPETAR SEÑALES (PARE) "/>
    <s v="VEHICULO NO RESPETA LA SEÑAL DE TRANSITO"/>
    <s v="FALLECIO EN EL LUGAR DE LOS HECHOS"/>
    <m/>
    <s v="TRAUMA CRANEOENCEFÁLICO"/>
    <n v="41"/>
    <n v="117485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7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outline="1" outlineData="1" multipleFieldFilters="0" chartFormat="6">
  <location ref="A6:H20" firstHeaderRow="1" firstDataRow="2" firstDataCol="1"/>
  <pivotFields count="45">
    <pivotField showAll="0"/>
    <pivotField axis="axisCol" multipleItemSelectionAllowed="1" showAll="0">
      <items count="7">
        <item x="1"/>
        <item x="4"/>
        <item x="0"/>
        <item x="2"/>
        <item x="5"/>
        <item x="3"/>
        <item t="default"/>
      </items>
    </pivotField>
    <pivotField multipleItemSelectionAllowed="1" showAll="0"/>
    <pivotField multipleItemSelectionAllowed="1" showAll="0"/>
    <pivotField showAll="0" defaultSubtotal="0"/>
    <pivotField showAll="0"/>
    <pivotField showAll="0"/>
    <pivotField showAll="0"/>
    <pivotField dataField="1" showAll="0"/>
    <pivotField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multipleItemSelectionAllowed="1" showAll="0"/>
    <pivotField multipleItemSelectionAllowed="1"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uenta de CANTIDAD" fld="8" subtotal="count" baseField="0" baseItem="0"/>
  </dataFields>
  <chartFormats count="7">
    <chartFormat chart="2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6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6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6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6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7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7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9" name="Tabla310" displayName="Tabla310" ref="B2:E11" totalsRowShown="0" headerRowDxfId="297" dataDxfId="296">
  <tableColumns count="4">
    <tableColumn id="1" name="Dia" dataDxfId="295"/>
    <tableColumn id="2" name="2016" dataDxfId="294"/>
    <tableColumn id="3" name="2017" dataDxfId="293"/>
    <tableColumn id="4" name="2018" dataDxfId="292"/>
  </tableColumns>
  <tableStyleInfo name="TableStyleMedium18" showFirstColumn="0" showLastColumn="0" showRowStripes="1" showColumnStripes="0"/>
</table>
</file>

<file path=xl/tables/table10.xml><?xml version="1.0" encoding="utf-8"?>
<table xmlns="http://schemas.openxmlformats.org/spreadsheetml/2006/main" id="4" name="Tabla36" displayName="Tabla36" ref="B16:I31" totalsRowShown="0" headerRowDxfId="100" dataDxfId="98" headerRowBorderDxfId="99">
  <tableColumns count="8">
    <tableColumn id="1" name="Mes" dataDxfId="97"/>
    <tableColumn id="2" name="2016" dataDxfId="96"/>
    <tableColumn id="3" name="2017" dataDxfId="95"/>
    <tableColumn id="4" name="2018" dataDxfId="94"/>
    <tableColumn id="5" name="2019" dataDxfId="93"/>
    <tableColumn id="6" name="2020" dataDxfId="92"/>
    <tableColumn id="7" name="2021" dataDxfId="91"/>
    <tableColumn id="8" name="2022" dataDxfId="90"/>
  </tableColumns>
  <tableStyleInfo name="TableStyleMedium18" showFirstColumn="0" showLastColumn="0" showRowStripes="1" showColumnStripes="0"/>
</table>
</file>

<file path=xl/tables/table11.xml><?xml version="1.0" encoding="utf-8"?>
<table xmlns="http://schemas.openxmlformats.org/spreadsheetml/2006/main" id="5" name="Tabla38" displayName="Tabla38" ref="B35:I40" totalsRowShown="0" headerRowDxfId="89" dataDxfId="88">
  <tableColumns count="8">
    <tableColumn id="1" name="Género" dataDxfId="87"/>
    <tableColumn id="2" name="A2016" dataDxfId="86"/>
    <tableColumn id="3" name="A2017" dataDxfId="85"/>
    <tableColumn id="4" name="A2018" dataDxfId="84"/>
    <tableColumn id="5" name="A2019" dataDxfId="83"/>
    <tableColumn id="6" name="A2020" dataDxfId="82"/>
    <tableColumn id="7" name="A2021" dataDxfId="81"/>
    <tableColumn id="8" name="A2022" dataDxfId="80"/>
  </tableColumns>
  <tableStyleInfo name="TableStyleMedium18" showFirstColumn="0" showLastColumn="0" showRowStripes="1" showColumnStripes="0"/>
</table>
</file>

<file path=xl/tables/table12.xml><?xml version="1.0" encoding="utf-8"?>
<table xmlns="http://schemas.openxmlformats.org/spreadsheetml/2006/main" id="6" name="Tabla39" displayName="Tabla39" ref="B46:I56" totalsRowShown="0" headerRowDxfId="79" dataDxfId="78">
  <tableColumns count="8">
    <tableColumn id="1" name="Clase de Accidente" dataDxfId="77"/>
    <tableColumn id="2" name="2016" dataDxfId="76"/>
    <tableColumn id="3" name="2017" dataDxfId="75"/>
    <tableColumn id="4" name="2018" dataDxfId="74">
      <calculatedColumnFormula>SUM(C47:D47)</calculatedColumnFormula>
    </tableColumn>
    <tableColumn id="5" name="2019" dataDxfId="73"/>
    <tableColumn id="6" name="2020" dataDxfId="72"/>
    <tableColumn id="7" name="2021" dataDxfId="71"/>
    <tableColumn id="8" name="2022" dataDxfId="70"/>
  </tableColumns>
  <tableStyleInfo name="TableStyleMedium18" showFirstColumn="0" showLastColumn="0" showRowStripes="1" showColumnStripes="0"/>
</table>
</file>

<file path=xl/tables/table13.xml><?xml version="1.0" encoding="utf-8"?>
<table xmlns="http://schemas.openxmlformats.org/spreadsheetml/2006/main" id="7" name="Tabla397" displayName="Tabla397" ref="B61:I73" totalsRowShown="0" headerRowDxfId="69" dataDxfId="68">
  <tableColumns count="8">
    <tableColumn id="1" name="Tipo Victima" dataDxfId="67"/>
    <tableColumn id="2" name="2016" dataDxfId="66"/>
    <tableColumn id="3" name="2017" dataDxfId="65"/>
    <tableColumn id="4" name="2018" dataDxfId="64">
      <calculatedColumnFormula>SUM(C62:D62)</calculatedColumnFormula>
    </tableColumn>
    <tableColumn id="5" name="2019" dataDxfId="63"/>
    <tableColumn id="6" name="2020" dataDxfId="62"/>
    <tableColumn id="7" name="2021" dataDxfId="61"/>
    <tableColumn id="8" name="2022" dataDxfId="60"/>
  </tableColumns>
  <tableStyleInfo name="TableStyleMedium18" showFirstColumn="0" showLastColumn="0" showRowStripes="1" showColumnStripes="0"/>
</table>
</file>

<file path=xl/tables/table14.xml><?xml version="1.0" encoding="utf-8"?>
<table xmlns="http://schemas.openxmlformats.org/spreadsheetml/2006/main" id="8" name="Tabla20" displayName="Tabla20" ref="B187:K204" totalsRowShown="0" headerRowDxfId="59" dataDxfId="57" headerRowBorderDxfId="58" tableBorderDxfId="56" totalsRowBorderDxfId="55">
  <tableColumns count="10">
    <tableColumn id="1" name="COMUNA/CORREGIMIENTO" dataDxfId="54"/>
    <tableColumn id="2" name="ACOMPAÑANTE DE MOTOCICLETA" dataDxfId="53"/>
    <tableColumn id="3" name="ACOMPAÑANTE DE VEHICULO" dataDxfId="52"/>
    <tableColumn id="4" name="CONDUCTOR DE BICICLETA" dataDxfId="51"/>
    <tableColumn id="5" name="CONDUCTOR DE MOTOCICLETA" dataDxfId="50"/>
    <tableColumn id="6" name="CONDUCTOR DE VEHICULO" dataDxfId="49"/>
    <tableColumn id="7" name="PASAJERO BUS" dataDxfId="48"/>
    <tableColumn id="8" name="PASAJERO AUTOMÓVIL" dataDxfId="47"/>
    <tableColumn id="9" name="PEATÓN" dataDxfId="46"/>
    <tableColumn id="10" name="TOTAL" dataDxfId="45">
      <calculatedColumnFormula>SUM(C188:J188)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1" name="Tabla2023" displayName="Tabla2023" ref="N187:W207" totalsRowShown="0" headerRowDxfId="44" dataDxfId="42" headerRowBorderDxfId="43" tableBorderDxfId="41" totalsRowBorderDxfId="40">
  <tableColumns count="10">
    <tableColumn id="1" name="COMUNA/CORREGIMIENTO" dataDxfId="39"/>
    <tableColumn id="2" name="ACOMPAÑANTE DE MOTOCICLETA" dataDxfId="38"/>
    <tableColumn id="3" name="ACOMPAÑANTE DE VEHICULO" dataDxfId="37"/>
    <tableColumn id="4" name="CONDUCTOR DE BICICLETA" dataDxfId="36"/>
    <tableColumn id="5" name="CONDUCTOR DE MOTOCICLETA" dataDxfId="35"/>
    <tableColumn id="6" name="CONDUCTOR DE VEHICULO" dataDxfId="34"/>
    <tableColumn id="7" name="PASAJERO BUS" dataDxfId="33"/>
    <tableColumn id="8" name="PASAJERO AUTOMÓVIL" dataDxfId="32"/>
    <tableColumn id="9" name="PEATÓN" dataDxfId="31"/>
    <tableColumn id="10" name="TOTAL" dataDxfId="30">
      <calculatedColumnFormula>SUM(O188:V188)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2" name="Tabla202313" displayName="Tabla202313" ref="B209:K233" totalsRowShown="0" headerRowDxfId="29" dataDxfId="27" headerRowBorderDxfId="28" tableBorderDxfId="26" totalsRowBorderDxfId="25">
  <tableColumns count="10">
    <tableColumn id="1" name="COMUNA/CORREGIMIENTO" dataDxfId="24"/>
    <tableColumn id="2" name="ACOMPAÑANTE DE MOTOCICLETA" dataDxfId="23"/>
    <tableColumn id="3" name="ACOMPAÑANTE DE VEHICULO" dataDxfId="22"/>
    <tableColumn id="4" name="CONDUCTOR DE BICICLETA" dataDxfId="21"/>
    <tableColumn id="5" name="CONDUCTOR DE MOTOCICLETA" dataDxfId="20"/>
    <tableColumn id="6" name="CONDUCTOR DE VEHICULO" dataDxfId="19"/>
    <tableColumn id="7" name="PASAJERO BUS" dataDxfId="18"/>
    <tableColumn id="8" name="PASAJERO AUTOMÓVIL" dataDxfId="17"/>
    <tableColumn id="9" name="PEATÓN" dataDxfId="16"/>
    <tableColumn id="10" name="TOTAL" dataDxfId="15">
      <calculatedColumnFormula>SUM(Tabla202313[[#This Row],[ACOMPAÑANTE DE MOTOCICLETA]:[PEATÓN]])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8" name="Tabla20231319" displayName="Tabla20231319" ref="N209:X234" totalsRowShown="0" headerRowDxfId="14" dataDxfId="12" headerRowBorderDxfId="13" tableBorderDxfId="11" totalsRowBorderDxfId="10">
  <tableColumns count="11">
    <tableColumn id="1" name="COMUNA/CORREGIMIENTO" dataDxfId="9"/>
    <tableColumn id="2" name="ACOMPAÑANTE DE MOTOCICLETA" dataDxfId="8"/>
    <tableColumn id="3" name="ACOMPAÑANTE DE VEHICULO" dataDxfId="7"/>
    <tableColumn id="4" name="CONDUCTOR DE BICICLETA" dataDxfId="6"/>
    <tableColumn id="5" name="CONDUCTOR DE MOTOCICLETA" dataDxfId="5"/>
    <tableColumn id="6" name="CONDUCTOR DE VEHICULO" dataDxfId="4"/>
    <tableColumn id="7" name="PASAJERO BUS" dataDxfId="3"/>
    <tableColumn id="8" name="PASAJERO AUTOMÓVIL" dataDxfId="2"/>
    <tableColumn id="11" name="SIN ESTABLECER"/>
    <tableColumn id="9" name="PEATÓN" dataDxfId="1"/>
    <tableColumn id="10" name="TOTAL" dataDxfId="0">
      <calculatedColumnFormula>SUM(Tabla20231319[[#This Row],[ACOMPAÑANTE DE MOTOCICLETA]:[PEATÓN]])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0" name="Tabla3611" displayName="Tabla3611" ref="B15:E29" totalsRowShown="0" headerRowDxfId="291" dataDxfId="290">
  <tableColumns count="4">
    <tableColumn id="1" name="Mes" dataDxfId="289"/>
    <tableColumn id="2" name="2016" dataDxfId="288"/>
    <tableColumn id="3" name="2017" dataDxfId="287"/>
    <tableColumn id="4" name="2018" dataDxfId="286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id="13" name="Tabla3814" displayName="Tabla3814" ref="B34:E39" totalsRowShown="0" headerRowDxfId="285" dataDxfId="284">
  <tableColumns count="4">
    <tableColumn id="1" name="Género" dataDxfId="283"/>
    <tableColumn id="2" name="2016" dataDxfId="282"/>
    <tableColumn id="3" name="2017" dataDxfId="281"/>
    <tableColumn id="4" name="2018" dataDxfId="280"/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id="14" name="Tabla3915" displayName="Tabla3915" ref="B46:E55" totalsRowShown="0" headerRowDxfId="279" dataDxfId="278">
  <tableColumns count="4">
    <tableColumn id="1" name="Clase de Accidente" dataDxfId="277"/>
    <tableColumn id="2" name="2016" dataDxfId="276"/>
    <tableColumn id="3" name="2017" dataDxfId="275"/>
    <tableColumn id="4" name="2018" dataDxfId="274">
      <calculatedColumnFormula>SUM(C47:D47)</calculatedColumnFormula>
    </tableColumn>
  </tableColumns>
  <tableStyleInfo name="TableStyleMedium18" showFirstColumn="0" showLastColumn="0" showRowStripes="1" showColumnStripes="0"/>
</table>
</file>

<file path=xl/tables/table5.xml><?xml version="1.0" encoding="utf-8"?>
<table xmlns="http://schemas.openxmlformats.org/spreadsheetml/2006/main" id="15" name="Tabla39716" displayName="Tabla39716" ref="B61:E72" totalsRowShown="0" headerRowDxfId="273" dataDxfId="272">
  <tableColumns count="4">
    <tableColumn id="1" name="Tipo Victima" dataDxfId="271"/>
    <tableColumn id="2" name="2016" dataDxfId="270"/>
    <tableColumn id="3" name="2017" dataDxfId="269"/>
    <tableColumn id="4" name="2018" dataDxfId="268">
      <calculatedColumnFormula>SUM(C62:D62)</calculatedColumnFormula>
    </tableColumn>
  </tableColumns>
  <tableStyleInfo name="TableStyleMedium18" showFirstColumn="0" showLastColumn="0" showRowStripes="1" showColumnStripes="0"/>
</table>
</file>

<file path=xl/tables/table6.xml><?xml version="1.0" encoding="utf-8"?>
<table xmlns="http://schemas.openxmlformats.org/spreadsheetml/2006/main" id="17" name="Tabla2101218" displayName="Tabla2101218" ref="A1:AP183" totalsRowShown="0" headerRowDxfId="261" dataDxfId="259" headerRowBorderDxfId="260" tableBorderDxfId="258" totalsRowBorderDxfId="257">
  <autoFilter ref="A1:AP183"/>
  <tableColumns count="42">
    <tableColumn id="1" name="CASO #" dataDxfId="256"/>
    <tableColumn id="2" name="AÑO" dataDxfId="255"/>
    <tableColumn id="3" name="RESPONSABLE" dataDxfId="254"/>
    <tableColumn id="6" name="FECHA HECHO" dataDxfId="253"/>
    <tableColumn id="7" name="HORA HECHO" dataDxfId="252"/>
    <tableColumn id="13" name="FECHA QUE FALLECE" dataDxfId="251"/>
    <tableColumn id="17" name="HORA QUE FALLECE" dataDxfId="250"/>
    <tableColumn id="4" name="CANTIDAD" dataDxfId="249"/>
    <tableColumn id="8" name="DIA SEMANA DEL HECHO" dataDxfId="248"/>
    <tableColumn id="9" name="MES DEL HECHO" dataDxfId="247"/>
    <tableColumn id="10" name="GENERO" dataDxfId="246"/>
    <tableColumn id="42" name="NOMBRES Y APELLIDOS" dataDxfId="245"/>
    <tableColumn id="11" name="TIPO DE  DOCUMENTO" dataDxfId="244"/>
    <tableColumn id="14" name="NUMERO DE IDENTIFICACIÓN" dataDxfId="243"/>
    <tableColumn id="15" name="EDAD" dataDxfId="242"/>
    <tableColumn id="16" name="SPOA" dataDxfId="241"/>
    <tableColumn id="18" name=" CLASE ACCIDENTE" dataDxfId="240"/>
    <tableColumn id="19" name="TIPO DE VEHICULO CULPABLE" dataDxfId="239"/>
    <tableColumn id="20" name="SERVICIO CULPABLE" dataDxfId="238"/>
    <tableColumn id="21" name="PLACA CULPABLE" dataDxfId="237"/>
    <tableColumn id="23" name="TIPO DE VICTIMA" dataDxfId="236"/>
    <tableColumn id="24" name="TIPO DE VEHICULO IMPLICADO" dataDxfId="235"/>
    <tableColumn id="25" name="SERVICIO IMPLICADO" dataDxfId="234"/>
    <tableColumn id="26" name="PLACA IMPLICADO" dataDxfId="233"/>
    <tableColumn id="27" name="EXPERTICIO IMPLICADO" dataDxfId="232"/>
    <tableColumn id="44" name="TIPO DE VEHICULO IMPLICADO2" dataDxfId="231"/>
    <tableColumn id="43" name="SERVICIO IMPLICADO3" dataDxfId="230"/>
    <tableColumn id="22" name="PLACA IMPLICADO4" dataDxfId="229"/>
    <tableColumn id="28" name="ZONA" dataDxfId="228"/>
    <tableColumn id="29" name="TIPO RUTA" dataDxfId="227"/>
    <tableColumn id="30" name="SECTOR RUTA" dataDxfId="226"/>
    <tableColumn id="31" name="SIEVI KILOMETRO ACCIDENTE" dataDxfId="225"/>
    <tableColumn id="32" name="DIRECCION" dataDxfId="224"/>
    <tableColumn id="33" name="BARRIOS HECHO" dataDxfId="223"/>
    <tableColumn id="35" name="COMUNA" dataDxfId="222"/>
    <tableColumn id="34" name="HIPOTESIS HECHOS ACCI" dataDxfId="221"/>
    <tableColumn id="36" name="DESCRPCION DEL HECHO" dataDxfId="220"/>
    <tableColumn id="38" name="CASO" dataDxfId="219"/>
    <tableColumn id="39" name="LESION" dataDxfId="218"/>
    <tableColumn id="40" name="DETALLES LESION" dataDxfId="217"/>
    <tableColumn id="41" name="CHALECO AGENTE " dataDxfId="216"/>
    <tableColumn id="37" name="No IPAT" dataDxfId="215"/>
  </tableColumns>
  <tableStyleInfo name="TableStyleMedium18" showFirstColumn="0" showLastColumn="0" showRowStripes="1" showColumnStripes="0"/>
</table>
</file>

<file path=xl/tables/table7.xml><?xml version="1.0" encoding="utf-8"?>
<table xmlns="http://schemas.openxmlformats.org/spreadsheetml/2006/main" id="1" name="Tabla210122" displayName="Tabla210122" ref="A1:AQ12" totalsRowShown="0" headerRowDxfId="214" dataDxfId="212" headerRowBorderDxfId="213" tableBorderDxfId="211" totalsRowBorderDxfId="210">
  <tableColumns count="43">
    <tableColumn id="1" name="CASO #" dataDxfId="209"/>
    <tableColumn id="2" name="AÑO" dataDxfId="208"/>
    <tableColumn id="3" name="RESPONSABLE" dataDxfId="207"/>
    <tableColumn id="6" name="FECHA HECHO" dataDxfId="206"/>
    <tableColumn id="7" name="HORA HECHO" dataDxfId="205"/>
    <tableColumn id="13" name="FECHA QUE FALLECE" dataDxfId="204"/>
    <tableColumn id="17" name="HORA QUE FALLECE" dataDxfId="203"/>
    <tableColumn id="4" name="CANTIDAD" dataDxfId="202"/>
    <tableColumn id="8" name="DIA SEMANA DEL HECHO" dataDxfId="201"/>
    <tableColumn id="9" name="MES DEL HECHO" dataDxfId="200"/>
    <tableColumn id="10" name="GENERO" dataDxfId="199"/>
    <tableColumn id="42" name="NOMBRES Y APELLIDOS" dataDxfId="198"/>
    <tableColumn id="11" name="TIPO DE  DOCUMENTO" dataDxfId="197"/>
    <tableColumn id="14" name="NUMERO DE IDENTIFICACIÓN" dataDxfId="196"/>
    <tableColumn id="15" name="EDAD" dataDxfId="195"/>
    <tableColumn id="16" name="SPOA" dataDxfId="194"/>
    <tableColumn id="18" name=" CLASE ACCIDENTE" dataDxfId="193"/>
    <tableColumn id="19" name="TIPO DE VEHICULO CULPABLE" dataDxfId="192"/>
    <tableColumn id="20" name="SERVICIO CULPABLE" dataDxfId="191"/>
    <tableColumn id="21" name="PLACA CULPABLE" dataDxfId="190"/>
    <tableColumn id="23" name="TIPO DE VICTIMA" dataDxfId="189"/>
    <tableColumn id="24" name="TIPO DE VEHICULO IMPLICADO" dataDxfId="188"/>
    <tableColumn id="25" name="SERVICIO IMPLICADO" dataDxfId="187"/>
    <tableColumn id="26" name="PLACA IMPLICADO" dataDxfId="186"/>
    <tableColumn id="27" name="EXPERTICIO IMPLICADO" dataDxfId="185"/>
    <tableColumn id="44" name="TIPO DE VEHICULO IMPLICADO2" dataDxfId="184"/>
    <tableColumn id="43" name="SERVICIO IMPLICADO3" dataDxfId="183"/>
    <tableColumn id="22" name="PLACA IMPLICADO4" dataDxfId="182"/>
    <tableColumn id="28" name="ZONA" dataDxfId="181"/>
    <tableColumn id="29" name="TIPO RUTA" dataDxfId="180"/>
    <tableColumn id="30" name="SECTOR RUTA" dataDxfId="179"/>
    <tableColumn id="31" name="SIEVI KILOMETRO ACCIDENTE" dataDxfId="178"/>
    <tableColumn id="32" name="DIRECCION" dataDxfId="177"/>
    <tableColumn id="33" name="BARRIOS HECHO" dataDxfId="176"/>
    <tableColumn id="35" name="COMUNA" dataDxfId="175"/>
    <tableColumn id="34" name="HIPOTESIS HECHOS ACCI" dataDxfId="174"/>
    <tableColumn id="36" name="DESCRPCION DEL HECHO" dataDxfId="173"/>
    <tableColumn id="38" name="CASO" dataDxfId="172"/>
    <tableColumn id="39" name="LESION" dataDxfId="171"/>
    <tableColumn id="40" name="DETALLES LESION" dataDxfId="170"/>
    <tableColumn id="41" name="CHALECO AGENTE " dataDxfId="169"/>
    <tableColumn id="37" name="No IPAT" dataDxfId="168"/>
    <tableColumn id="5" name="ESTADO DE LLANTAS" dataDxfId="167"/>
  </tableColumns>
  <tableStyleInfo name="TableStyleMedium18" showFirstColumn="0" showLastColumn="0" showRowStripes="1" showColumnStripes="0"/>
</table>
</file>

<file path=xl/tables/table8.xml><?xml version="1.0" encoding="utf-8"?>
<table xmlns="http://schemas.openxmlformats.org/spreadsheetml/2006/main" id="2" name="Tabla21012" displayName="Tabla21012" ref="A8:AS254" totalsRowShown="0" headerRowDxfId="160" dataDxfId="158" headerRowBorderDxfId="159" tableBorderDxfId="157" totalsRowBorderDxfId="156">
  <tableColumns count="45">
    <tableColumn id="1" name="1.CASO #" dataDxfId="155"/>
    <tableColumn id="2" name="2.AÑO" dataDxfId="154"/>
    <tableColumn id="3" name="3.RESPONSABLE" dataDxfId="153"/>
    <tableColumn id="6" name="4.FECHA HECHO" dataDxfId="152"/>
    <tableColumn id="46" name="TEMPORADA" dataDxfId="151"/>
    <tableColumn id="7" name="5.HORA HECHO" dataDxfId="150"/>
    <tableColumn id="13" name="6.FECHA QUE FALLECE" dataDxfId="149"/>
    <tableColumn id="17" name="7.HORA QUE FALLECE" dataDxfId="148"/>
    <tableColumn id="4" name="8.CANTIDAD" dataDxfId="147"/>
    <tableColumn id="8" name="9.DIA SEMANA DEL HECHO" dataDxfId="146"/>
    <tableColumn id="9" name="10.MES DEL HECHO" dataDxfId="145"/>
    <tableColumn id="10" name="11.GENERO" dataDxfId="144"/>
    <tableColumn id="42" name="12.NOMBRE COMPLETO DE LA VICTIMA " dataDxfId="143"/>
    <tableColumn id="11" name="13.TIPO DE  DOCUMENTO" dataDxfId="142"/>
    <tableColumn id="14" name="14.NUMERO DE IDENTIFICACIÓN" dataDxfId="141"/>
    <tableColumn id="15" name="15.EDAD" dataDxfId="140"/>
    <tableColumn id="16" name="16.SPOA" dataDxfId="139"/>
    <tableColumn id="18" name=" 17.CLASE ACCIDENTE" dataDxfId="138"/>
    <tableColumn id="19" name="18.TIPO DE VEHICULO CULPABLE" dataDxfId="137"/>
    <tableColumn id="20" name="19.SERVICIO CULPABLE" dataDxfId="136"/>
    <tableColumn id="21" name="20.PLACA CULPABLE" dataDxfId="135"/>
    <tableColumn id="23" name="21.TIPO DE VICTIMA" dataDxfId="134"/>
    <tableColumn id="24" name="22.TIPO DE VEHICULO IMPLICADO" dataDxfId="133"/>
    <tableColumn id="25" name="23.SERVICIO IMPLICADO" dataDxfId="132"/>
    <tableColumn id="26" name="24.PLACA IMPLICADO" dataDxfId="131"/>
    <tableColumn id="27" name="25.EXPERTICIO IMPLICADO" dataDxfId="130"/>
    <tableColumn id="44" name="26.TIPO DE VEHICULO IMPLICADO3" dataDxfId="129"/>
    <tableColumn id="43" name="27.SERVICIO IMPLICADO" dataDxfId="128"/>
    <tableColumn id="22" name="28.PLACA IMPLICADO" dataDxfId="127"/>
    <tableColumn id="28" name="29.ZONA" dataDxfId="126"/>
    <tableColumn id="29" name="30.TIPO RUTA" dataDxfId="125"/>
    <tableColumn id="30" name="31.SECTOR RUTA" dataDxfId="124"/>
    <tableColumn id="31" name="32.SIEVI KILOMETRO ACCIDENTE" dataDxfId="123"/>
    <tableColumn id="32" name="33.DIRECCION" dataDxfId="122"/>
    <tableColumn id="33" name="34.BARRIOS HECHO" dataDxfId="121"/>
    <tableColumn id="35" name="35.COMUNA" dataDxfId="120"/>
    <tableColumn id="12" name="36.No. Hipotesis" dataDxfId="119"/>
    <tableColumn id="34" name="37.HIPOTESIS HECHOS ACCI" dataDxfId="118"/>
    <tableColumn id="36" name="38.DESCRPCION DEL HECHO" dataDxfId="117"/>
    <tableColumn id="38" name="39.CASO" dataDxfId="116"/>
    <tableColumn id="39" name="40.LESION" dataDxfId="115"/>
    <tableColumn id="40" name="41.DETALLES LESION" dataDxfId="114"/>
    <tableColumn id="41" name="42.CHALECO AGENTE " dataDxfId="113"/>
    <tableColumn id="37" name="43.No IPAT" dataDxfId="112"/>
    <tableColumn id="5" name="44.ESTADO DE LLANTAS" dataDxfId="111"/>
  </tableColumns>
  <tableStyleInfo name="TableStyleMedium18" showFirstColumn="0" showLastColumn="0" showRowStripes="1" showColumnStripes="0"/>
</table>
</file>

<file path=xl/tables/table9.xml><?xml version="1.0" encoding="utf-8"?>
<table xmlns="http://schemas.openxmlformats.org/spreadsheetml/2006/main" id="3" name="Tabla3" displayName="Tabla3" ref="B3:I13" totalsRowShown="0" headerRowDxfId="110" dataDxfId="109">
  <tableColumns count="8">
    <tableColumn id="1" name="Dia" dataDxfId="108"/>
    <tableColumn id="2" name="2016" dataDxfId="107"/>
    <tableColumn id="3" name="2017" dataDxfId="106"/>
    <tableColumn id="4" name="2018" dataDxfId="105"/>
    <tableColumn id="5" name="2019" dataDxfId="104"/>
    <tableColumn id="6" name="2020" dataDxfId="103"/>
    <tableColumn id="7" name="2021" dataDxfId="102"/>
    <tableColumn id="8" name="2022" dataDxfId="101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12.xml"/><Relationship Id="rId11" Type="http://schemas.openxmlformats.org/officeDocument/2006/relationships/table" Target="../tables/table17.xml"/><Relationship Id="rId5" Type="http://schemas.openxmlformats.org/officeDocument/2006/relationships/table" Target="../tables/table11.xml"/><Relationship Id="rId10" Type="http://schemas.openxmlformats.org/officeDocument/2006/relationships/table" Target="../tables/table16.xml"/><Relationship Id="rId4" Type="http://schemas.openxmlformats.org/officeDocument/2006/relationships/table" Target="../tables/table10.xml"/><Relationship Id="rId9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2:N197"/>
  <sheetViews>
    <sheetView topLeftCell="A14" zoomScale="118" zoomScaleNormal="118" workbookViewId="0">
      <selection activeCell="C22" sqref="C22"/>
    </sheetView>
  </sheetViews>
  <sheetFormatPr baseColWidth="10" defaultRowHeight="15" x14ac:dyDescent="0.25"/>
  <cols>
    <col min="1" max="1" width="9.85546875" customWidth="1"/>
    <col min="2" max="2" width="30.5703125" customWidth="1"/>
    <col min="3" max="3" width="14.42578125" customWidth="1"/>
    <col min="4" max="4" width="8.85546875" customWidth="1"/>
    <col min="5" max="5" width="11.42578125" customWidth="1"/>
    <col min="6" max="6" width="13" customWidth="1"/>
    <col min="7" max="7" width="11.85546875" style="22" customWidth="1"/>
    <col min="8" max="8" width="13.42578125" style="22" customWidth="1"/>
    <col min="9" max="9" width="15" style="22" customWidth="1"/>
    <col min="10" max="10" width="16.42578125" customWidth="1"/>
    <col min="11" max="11" width="14" customWidth="1"/>
  </cols>
  <sheetData>
    <row r="2" spans="2:14" x14ac:dyDescent="0.25">
      <c r="B2" s="54" t="s">
        <v>865</v>
      </c>
      <c r="C2" s="54" t="s">
        <v>26</v>
      </c>
      <c r="D2" s="54" t="s">
        <v>863</v>
      </c>
      <c r="E2" s="54" t="s">
        <v>822</v>
      </c>
    </row>
    <row r="3" spans="2:14" x14ac:dyDescent="0.25">
      <c r="B3" s="55" t="s">
        <v>73</v>
      </c>
      <c r="C3" s="55">
        <v>10</v>
      </c>
      <c r="D3" s="55">
        <v>6</v>
      </c>
      <c r="E3" s="99">
        <v>6</v>
      </c>
    </row>
    <row r="4" spans="2:14" x14ac:dyDescent="0.25">
      <c r="B4" s="55" t="s">
        <v>102</v>
      </c>
      <c r="C4" s="55">
        <v>8</v>
      </c>
      <c r="D4" s="55">
        <v>13</v>
      </c>
      <c r="E4" s="100">
        <v>3</v>
      </c>
    </row>
    <row r="5" spans="2:14" x14ac:dyDescent="0.25">
      <c r="B5" s="55" t="s">
        <v>84</v>
      </c>
      <c r="C5" s="55">
        <v>11</v>
      </c>
      <c r="D5" s="55">
        <v>12</v>
      </c>
      <c r="E5" s="99">
        <v>4</v>
      </c>
      <c r="N5" s="85" t="s">
        <v>1081</v>
      </c>
    </row>
    <row r="6" spans="2:14" x14ac:dyDescent="0.25">
      <c r="B6" s="55" t="s">
        <v>383</v>
      </c>
      <c r="C6" s="55">
        <v>2</v>
      </c>
      <c r="D6" s="55">
        <v>8</v>
      </c>
      <c r="E6" s="99">
        <v>6</v>
      </c>
      <c r="N6" s="85" t="s">
        <v>1082</v>
      </c>
    </row>
    <row r="7" spans="2:14" x14ac:dyDescent="0.25">
      <c r="B7" s="55" t="s">
        <v>128</v>
      </c>
      <c r="C7" s="55">
        <v>5</v>
      </c>
      <c r="D7" s="55">
        <v>12</v>
      </c>
      <c r="E7" s="99">
        <v>3</v>
      </c>
    </row>
    <row r="8" spans="2:14" x14ac:dyDescent="0.25">
      <c r="B8" s="55" t="s">
        <v>28</v>
      </c>
      <c r="C8" s="55">
        <v>11</v>
      </c>
      <c r="D8" s="55">
        <v>10</v>
      </c>
      <c r="E8" s="161">
        <v>8</v>
      </c>
    </row>
    <row r="9" spans="2:14" x14ac:dyDescent="0.25">
      <c r="B9" s="55" t="s">
        <v>57</v>
      </c>
      <c r="C9" s="55">
        <v>11</v>
      </c>
      <c r="D9" s="55">
        <v>8</v>
      </c>
      <c r="E9" s="99">
        <v>10</v>
      </c>
    </row>
    <row r="10" spans="2:14" x14ac:dyDescent="0.25">
      <c r="B10" s="55" t="s">
        <v>864</v>
      </c>
      <c r="C10" s="56">
        <f>SUM(C3:C9)</f>
        <v>58</v>
      </c>
      <c r="D10" s="56">
        <f>SUM(D3:D9)</f>
        <v>69</v>
      </c>
      <c r="E10" s="56">
        <f>SUM(E3:E9)</f>
        <v>40</v>
      </c>
    </row>
    <row r="11" spans="2:14" x14ac:dyDescent="0.25">
      <c r="B11" s="95" t="s">
        <v>1147</v>
      </c>
      <c r="C11" s="94"/>
      <c r="D11" s="94"/>
      <c r="E11" s="94"/>
    </row>
    <row r="13" spans="2:14" ht="15.75" thickBot="1" x14ac:dyDescent="0.3"/>
    <row r="14" spans="2:14" ht="15.75" thickBot="1" x14ac:dyDescent="0.3">
      <c r="B14" s="725" t="s">
        <v>1112</v>
      </c>
      <c r="C14" s="726"/>
      <c r="D14" s="726"/>
      <c r="E14" s="727"/>
    </row>
    <row r="15" spans="2:14" x14ac:dyDescent="0.25">
      <c r="B15" s="54" t="s">
        <v>931</v>
      </c>
      <c r="C15" s="54" t="s">
        <v>26</v>
      </c>
      <c r="D15" s="54" t="s">
        <v>863</v>
      </c>
      <c r="E15" s="54" t="s">
        <v>822</v>
      </c>
    </row>
    <row r="16" spans="2:14" x14ac:dyDescent="0.25">
      <c r="B16" s="55" t="s">
        <v>923</v>
      </c>
      <c r="C16" s="55">
        <v>5</v>
      </c>
      <c r="D16" s="55">
        <v>4</v>
      </c>
      <c r="E16" s="55">
        <v>0</v>
      </c>
    </row>
    <row r="17" spans="2:5" x14ac:dyDescent="0.25">
      <c r="B17" s="55" t="s">
        <v>924</v>
      </c>
      <c r="C17" s="55">
        <v>5</v>
      </c>
      <c r="D17" s="55">
        <v>8</v>
      </c>
      <c r="E17" s="55">
        <v>5</v>
      </c>
    </row>
    <row r="18" spans="2:5" x14ac:dyDescent="0.25">
      <c r="B18" s="55" t="s">
        <v>925</v>
      </c>
      <c r="C18" s="55">
        <v>1</v>
      </c>
      <c r="D18" s="55">
        <v>5</v>
      </c>
      <c r="E18" s="55">
        <v>4</v>
      </c>
    </row>
    <row r="19" spans="2:5" x14ac:dyDescent="0.25">
      <c r="B19" s="55" t="s">
        <v>926</v>
      </c>
      <c r="C19" s="55">
        <v>6</v>
      </c>
      <c r="D19" s="55">
        <v>9</v>
      </c>
      <c r="E19" s="55">
        <v>1</v>
      </c>
    </row>
    <row r="20" spans="2:5" x14ac:dyDescent="0.25">
      <c r="B20" s="55" t="s">
        <v>927</v>
      </c>
      <c r="C20" s="55">
        <v>2</v>
      </c>
      <c r="D20" s="55">
        <v>1</v>
      </c>
      <c r="E20" s="55">
        <v>5</v>
      </c>
    </row>
    <row r="21" spans="2:5" x14ac:dyDescent="0.25">
      <c r="B21" s="55" t="s">
        <v>928</v>
      </c>
      <c r="C21" s="55">
        <v>9</v>
      </c>
      <c r="D21" s="55">
        <v>5</v>
      </c>
      <c r="E21" s="55">
        <v>3</v>
      </c>
    </row>
    <row r="22" spans="2:5" x14ac:dyDescent="0.25">
      <c r="B22" s="55" t="s">
        <v>929</v>
      </c>
      <c r="C22" s="55">
        <v>3</v>
      </c>
      <c r="D22" s="55">
        <v>5</v>
      </c>
      <c r="E22" s="55">
        <v>3</v>
      </c>
    </row>
    <row r="23" spans="2:5" x14ac:dyDescent="0.25">
      <c r="B23" s="55" t="s">
        <v>1089</v>
      </c>
      <c r="C23" s="55">
        <v>7</v>
      </c>
      <c r="D23" s="55">
        <v>6</v>
      </c>
      <c r="E23" s="92">
        <v>4</v>
      </c>
    </row>
    <row r="24" spans="2:5" x14ac:dyDescent="0.25">
      <c r="B24" s="55" t="s">
        <v>1090</v>
      </c>
      <c r="C24" s="55">
        <v>5</v>
      </c>
      <c r="D24" s="55">
        <v>6</v>
      </c>
      <c r="E24" s="98">
        <v>7</v>
      </c>
    </row>
    <row r="25" spans="2:5" x14ac:dyDescent="0.25">
      <c r="B25" s="55" t="s">
        <v>1091</v>
      </c>
      <c r="C25" s="55">
        <v>4</v>
      </c>
      <c r="D25" s="55">
        <v>4</v>
      </c>
      <c r="E25" s="161">
        <v>8</v>
      </c>
    </row>
    <row r="26" spans="2:5" x14ac:dyDescent="0.25">
      <c r="B26" s="55" t="s">
        <v>1092</v>
      </c>
      <c r="C26" s="55"/>
      <c r="D26" s="55"/>
      <c r="E26" s="55"/>
    </row>
    <row r="27" spans="2:5" x14ac:dyDescent="0.25">
      <c r="B27" s="55" t="s">
        <v>1093</v>
      </c>
      <c r="C27" s="55"/>
      <c r="D27" s="55"/>
      <c r="E27" s="55"/>
    </row>
    <row r="28" spans="2:5" x14ac:dyDescent="0.25">
      <c r="B28" s="55" t="s">
        <v>1086</v>
      </c>
      <c r="C28" s="56">
        <f>SUM(C16:C27)</f>
        <v>47</v>
      </c>
      <c r="D28" s="56">
        <f>SUM(D16:D27)</f>
        <v>53</v>
      </c>
      <c r="E28" s="56">
        <f>SUM(E16:E27)</f>
        <v>40</v>
      </c>
    </row>
    <row r="29" spans="2:5" x14ac:dyDescent="0.25">
      <c r="B29" s="95" t="s">
        <v>1147</v>
      </c>
      <c r="C29" s="96"/>
      <c r="D29" s="96"/>
      <c r="E29" s="97"/>
    </row>
    <row r="30" spans="2:5" x14ac:dyDescent="0.25">
      <c r="B30" s="95"/>
      <c r="C30" s="96"/>
      <c r="D30" s="96"/>
      <c r="E30" s="97"/>
    </row>
    <row r="31" spans="2:5" ht="15.75" thickBot="1" x14ac:dyDescent="0.3">
      <c r="B31" s="160" t="s">
        <v>1094</v>
      </c>
      <c r="C31" s="93">
        <f>(E28*100%)/D28</f>
        <v>0.75471698113207553</v>
      </c>
      <c r="D31" s="102">
        <f>100%-C31</f>
        <v>0.24528301886792447</v>
      </c>
    </row>
    <row r="34" spans="2:5" x14ac:dyDescent="0.25">
      <c r="B34" s="54" t="s">
        <v>930</v>
      </c>
      <c r="C34" s="54" t="s">
        <v>26</v>
      </c>
      <c r="D34" s="54" t="s">
        <v>863</v>
      </c>
      <c r="E34" s="54" t="s">
        <v>822</v>
      </c>
    </row>
    <row r="35" spans="2:5" x14ac:dyDescent="0.25">
      <c r="B35" s="55" t="s">
        <v>779</v>
      </c>
      <c r="C35" s="55">
        <v>37</v>
      </c>
      <c r="D35" s="55">
        <v>55</v>
      </c>
      <c r="E35" s="110">
        <v>30</v>
      </c>
    </row>
    <row r="36" spans="2:5" x14ac:dyDescent="0.25">
      <c r="B36" s="55" t="s">
        <v>771</v>
      </c>
      <c r="C36" s="55">
        <v>21</v>
      </c>
      <c r="D36" s="55">
        <v>14</v>
      </c>
      <c r="E36" s="99">
        <v>8</v>
      </c>
    </row>
    <row r="37" spans="2:5" x14ac:dyDescent="0.25">
      <c r="B37" s="55" t="s">
        <v>1111</v>
      </c>
      <c r="C37" s="55">
        <v>0</v>
      </c>
      <c r="D37" s="55">
        <v>0</v>
      </c>
      <c r="E37" s="55">
        <v>2</v>
      </c>
    </row>
    <row r="38" spans="2:5" x14ac:dyDescent="0.25">
      <c r="B38" s="157" t="s">
        <v>864</v>
      </c>
      <c r="C38" s="56">
        <f>SUM(C35:C37)</f>
        <v>58</v>
      </c>
      <c r="D38" s="56">
        <f>SUM(D35:D37)</f>
        <v>69</v>
      </c>
      <c r="E38" s="56">
        <f>SUM(E35:E37)</f>
        <v>40</v>
      </c>
    </row>
    <row r="39" spans="2:5" x14ac:dyDescent="0.25">
      <c r="B39" s="95" t="s">
        <v>1147</v>
      </c>
      <c r="C39" s="94"/>
      <c r="D39" s="94"/>
      <c r="E39" s="94"/>
    </row>
    <row r="46" spans="2:5" x14ac:dyDescent="0.25">
      <c r="B46" s="57" t="s">
        <v>932</v>
      </c>
      <c r="C46" s="54" t="s">
        <v>26</v>
      </c>
      <c r="D46" s="54" t="s">
        <v>863</v>
      </c>
      <c r="E46" s="54" t="s">
        <v>822</v>
      </c>
    </row>
    <row r="47" spans="2:5" x14ac:dyDescent="0.25">
      <c r="B47" s="55" t="s">
        <v>933</v>
      </c>
      <c r="C47" s="55">
        <v>27</v>
      </c>
      <c r="D47" s="55">
        <v>20</v>
      </c>
      <c r="E47" s="109">
        <v>18</v>
      </c>
    </row>
    <row r="48" spans="2:5" x14ac:dyDescent="0.25">
      <c r="B48" s="55" t="s">
        <v>934</v>
      </c>
      <c r="C48" s="55">
        <v>0</v>
      </c>
      <c r="D48" s="55">
        <v>1</v>
      </c>
      <c r="E48" s="55">
        <v>1</v>
      </c>
    </row>
    <row r="49" spans="2:5" x14ac:dyDescent="0.25">
      <c r="B49" s="55" t="s">
        <v>935</v>
      </c>
      <c r="C49" s="55">
        <v>26</v>
      </c>
      <c r="D49" s="55">
        <v>23</v>
      </c>
      <c r="E49" s="99">
        <v>17</v>
      </c>
    </row>
    <row r="50" spans="2:5" x14ac:dyDescent="0.25">
      <c r="B50" s="55" t="s">
        <v>936</v>
      </c>
      <c r="C50" s="55">
        <v>2</v>
      </c>
      <c r="D50" s="55" t="s">
        <v>43</v>
      </c>
      <c r="E50" s="55">
        <v>1</v>
      </c>
    </row>
    <row r="51" spans="2:5" x14ac:dyDescent="0.25">
      <c r="B51" s="55" t="s">
        <v>937</v>
      </c>
      <c r="C51" s="55">
        <v>1</v>
      </c>
      <c r="D51" s="55" t="s">
        <v>43</v>
      </c>
      <c r="E51" s="98">
        <v>0</v>
      </c>
    </row>
    <row r="52" spans="2:5" x14ac:dyDescent="0.25">
      <c r="B52" s="55" t="s">
        <v>938</v>
      </c>
      <c r="C52" s="55">
        <v>1</v>
      </c>
      <c r="D52" s="55" t="s">
        <v>43</v>
      </c>
      <c r="E52" s="55">
        <v>0</v>
      </c>
    </row>
    <row r="53" spans="2:5" x14ac:dyDescent="0.25">
      <c r="B53" s="55" t="s">
        <v>939</v>
      </c>
      <c r="C53" s="55">
        <v>1</v>
      </c>
      <c r="D53" s="55">
        <v>25</v>
      </c>
      <c r="E53" s="101">
        <v>3</v>
      </c>
    </row>
    <row r="54" spans="2:5" x14ac:dyDescent="0.25">
      <c r="B54" s="55" t="s">
        <v>864</v>
      </c>
      <c r="C54" s="56">
        <f>SUM(C47:C53)</f>
        <v>58</v>
      </c>
      <c r="D54" s="56">
        <f>SUM(D47:D53)</f>
        <v>69</v>
      </c>
      <c r="E54" s="56">
        <f>SUM(E47:E53)</f>
        <v>40</v>
      </c>
    </row>
    <row r="55" spans="2:5" x14ac:dyDescent="0.25">
      <c r="B55" s="111" t="s">
        <v>1148</v>
      </c>
      <c r="C55" s="94"/>
      <c r="D55" s="94"/>
      <c r="E55" s="112"/>
    </row>
    <row r="61" spans="2:5" x14ac:dyDescent="0.25">
      <c r="B61" s="57" t="s">
        <v>1080</v>
      </c>
      <c r="C61" s="54" t="s">
        <v>26</v>
      </c>
      <c r="D61" s="54" t="s">
        <v>863</v>
      </c>
      <c r="E61" s="54" t="s">
        <v>822</v>
      </c>
    </row>
    <row r="62" spans="2:5" x14ac:dyDescent="0.25">
      <c r="B62" s="91" t="s">
        <v>567</v>
      </c>
      <c r="C62" s="55">
        <v>1</v>
      </c>
      <c r="D62" s="55">
        <v>1</v>
      </c>
      <c r="E62" s="99">
        <v>3</v>
      </c>
    </row>
    <row r="63" spans="2:5" x14ac:dyDescent="0.25">
      <c r="B63" s="91" t="s">
        <v>447</v>
      </c>
      <c r="C63" s="55">
        <v>17</v>
      </c>
      <c r="D63" s="55">
        <v>26</v>
      </c>
      <c r="E63" s="100">
        <v>12</v>
      </c>
    </row>
    <row r="64" spans="2:5" x14ac:dyDescent="0.25">
      <c r="B64" s="91" t="s">
        <v>52</v>
      </c>
      <c r="C64" s="55">
        <v>0</v>
      </c>
      <c r="D64" s="55">
        <v>1</v>
      </c>
      <c r="E64" s="99">
        <v>2</v>
      </c>
    </row>
    <row r="65" spans="2:5" x14ac:dyDescent="0.25">
      <c r="B65" s="91" t="s">
        <v>488</v>
      </c>
      <c r="C65" s="55">
        <v>5</v>
      </c>
      <c r="D65" s="55">
        <v>9</v>
      </c>
      <c r="E65" s="101">
        <v>3</v>
      </c>
    </row>
    <row r="66" spans="2:5" x14ac:dyDescent="0.25">
      <c r="B66" s="91" t="s">
        <v>1084</v>
      </c>
      <c r="C66" s="55">
        <v>5</v>
      </c>
      <c r="D66" s="55">
        <v>5</v>
      </c>
      <c r="E66" s="99">
        <v>0</v>
      </c>
    </row>
    <row r="67" spans="2:5" x14ac:dyDescent="0.25">
      <c r="B67" s="91" t="s">
        <v>36</v>
      </c>
      <c r="C67" s="55">
        <v>3</v>
      </c>
      <c r="D67" s="55">
        <v>0</v>
      </c>
      <c r="E67" s="99">
        <v>1</v>
      </c>
    </row>
    <row r="68" spans="2:5" x14ac:dyDescent="0.25">
      <c r="B68" s="91" t="s">
        <v>1085</v>
      </c>
      <c r="C68" s="55">
        <v>0</v>
      </c>
      <c r="D68" s="55">
        <v>1</v>
      </c>
      <c r="E68" s="99">
        <v>0</v>
      </c>
    </row>
    <row r="69" spans="2:5" x14ac:dyDescent="0.25">
      <c r="B69" s="91" t="s">
        <v>63</v>
      </c>
      <c r="C69" s="55">
        <v>27</v>
      </c>
      <c r="D69" s="55">
        <v>26</v>
      </c>
      <c r="E69" s="161">
        <v>16</v>
      </c>
    </row>
    <row r="70" spans="2:5" x14ac:dyDescent="0.25">
      <c r="B70" s="87" t="s">
        <v>939</v>
      </c>
      <c r="C70" s="55">
        <v>0</v>
      </c>
      <c r="D70" s="55">
        <v>0</v>
      </c>
      <c r="E70" s="99">
        <v>3</v>
      </c>
    </row>
    <row r="71" spans="2:5" x14ac:dyDescent="0.25">
      <c r="B71" s="55" t="s">
        <v>864</v>
      </c>
      <c r="C71" s="56">
        <f>SUM(C62:C70)</f>
        <v>58</v>
      </c>
      <c r="D71" s="56">
        <f>SUM(D62:D70)</f>
        <v>69</v>
      </c>
      <c r="E71" s="56">
        <f>SUM(E62:E70)</f>
        <v>40</v>
      </c>
    </row>
    <row r="72" spans="2:5" x14ac:dyDescent="0.25">
      <c r="B72" s="111" t="s">
        <v>1148</v>
      </c>
      <c r="C72" s="94"/>
      <c r="D72" s="94"/>
      <c r="E72" s="112"/>
    </row>
    <row r="78" spans="2:5" x14ac:dyDescent="0.25">
      <c r="B78" s="113" t="s">
        <v>1087</v>
      </c>
      <c r="C78" s="113" t="s">
        <v>1145</v>
      </c>
    </row>
    <row r="79" spans="2:5" x14ac:dyDescent="0.25">
      <c r="B79" s="116" t="s">
        <v>444</v>
      </c>
      <c r="C79" s="117">
        <v>5</v>
      </c>
    </row>
    <row r="80" spans="2:5" x14ac:dyDescent="0.25">
      <c r="B80" s="114" t="s">
        <v>769</v>
      </c>
      <c r="C80" s="86">
        <v>1</v>
      </c>
    </row>
    <row r="81" spans="2:3" x14ac:dyDescent="0.25">
      <c r="B81" s="115">
        <v>0.30555555555555552</v>
      </c>
      <c r="C81" s="86">
        <v>1</v>
      </c>
    </row>
    <row r="82" spans="2:3" x14ac:dyDescent="0.25">
      <c r="B82" s="115">
        <v>0.39583333333333331</v>
      </c>
      <c r="C82" s="86">
        <v>2</v>
      </c>
    </row>
    <row r="83" spans="2:3" x14ac:dyDescent="0.25">
      <c r="B83" s="115" t="s">
        <v>1149</v>
      </c>
      <c r="C83" s="86">
        <v>1</v>
      </c>
    </row>
    <row r="84" spans="2:3" x14ac:dyDescent="0.25">
      <c r="B84" s="116" t="s">
        <v>495</v>
      </c>
      <c r="C84" s="117">
        <v>4</v>
      </c>
    </row>
    <row r="85" spans="2:3" x14ac:dyDescent="0.25">
      <c r="B85" s="115">
        <v>0.22222222222222221</v>
      </c>
      <c r="C85" s="86">
        <v>1</v>
      </c>
    </row>
    <row r="86" spans="2:3" x14ac:dyDescent="0.25">
      <c r="B86" s="115">
        <v>0.31736111111111115</v>
      </c>
      <c r="C86" s="86">
        <v>1</v>
      </c>
    </row>
    <row r="87" spans="2:3" x14ac:dyDescent="0.25">
      <c r="B87" s="115">
        <v>0.45277777777777778</v>
      </c>
      <c r="C87" s="86">
        <v>1</v>
      </c>
    </row>
    <row r="88" spans="2:3" x14ac:dyDescent="0.25">
      <c r="B88" s="115">
        <v>0.47222222222222227</v>
      </c>
      <c r="C88" s="86">
        <v>1</v>
      </c>
    </row>
    <row r="89" spans="2:3" x14ac:dyDescent="0.25">
      <c r="B89" s="116" t="s">
        <v>528</v>
      </c>
      <c r="C89" s="117">
        <v>1</v>
      </c>
    </row>
    <row r="90" spans="2:3" x14ac:dyDescent="0.25">
      <c r="B90" s="115" t="s">
        <v>1150</v>
      </c>
      <c r="C90" s="86">
        <v>1</v>
      </c>
    </row>
    <row r="91" spans="2:3" x14ac:dyDescent="0.25">
      <c r="B91" s="116" t="s">
        <v>585</v>
      </c>
      <c r="C91" s="117">
        <v>5</v>
      </c>
    </row>
    <row r="92" spans="2:3" x14ac:dyDescent="0.25">
      <c r="B92" s="115">
        <v>0.41666666666666669</v>
      </c>
      <c r="C92" s="86">
        <v>1</v>
      </c>
    </row>
    <row r="93" spans="2:3" x14ac:dyDescent="0.25">
      <c r="B93" s="115">
        <v>0.51458333333333328</v>
      </c>
      <c r="C93" s="86">
        <v>1</v>
      </c>
    </row>
    <row r="94" spans="2:3" x14ac:dyDescent="0.25">
      <c r="B94" s="115" t="s">
        <v>1151</v>
      </c>
      <c r="C94" s="86">
        <v>1</v>
      </c>
    </row>
    <row r="95" spans="2:3" x14ac:dyDescent="0.25">
      <c r="B95" s="115" t="s">
        <v>1152</v>
      </c>
      <c r="C95" s="86">
        <v>1</v>
      </c>
    </row>
    <row r="96" spans="2:3" x14ac:dyDescent="0.25">
      <c r="B96" s="115" t="s">
        <v>1153</v>
      </c>
      <c r="C96" s="86">
        <v>1</v>
      </c>
    </row>
    <row r="97" spans="2:3" x14ac:dyDescent="0.25">
      <c r="B97" s="116" t="s">
        <v>590</v>
      </c>
      <c r="C97" s="117">
        <v>3</v>
      </c>
    </row>
    <row r="98" spans="2:3" x14ac:dyDescent="0.25">
      <c r="B98" s="115">
        <v>0.25138888888888888</v>
      </c>
      <c r="C98" s="86">
        <v>1</v>
      </c>
    </row>
    <row r="99" spans="2:3" x14ac:dyDescent="0.25">
      <c r="B99" s="115">
        <v>0.52222222222222225</v>
      </c>
      <c r="C99" s="86">
        <v>1</v>
      </c>
    </row>
    <row r="100" spans="2:3" x14ac:dyDescent="0.25">
      <c r="B100" s="115" t="s">
        <v>1154</v>
      </c>
      <c r="C100" s="86">
        <v>1</v>
      </c>
    </row>
    <row r="101" spans="2:3" x14ac:dyDescent="0.25">
      <c r="B101" s="116" t="s">
        <v>615</v>
      </c>
      <c r="C101" s="117">
        <v>3</v>
      </c>
    </row>
    <row r="102" spans="2:3" x14ac:dyDescent="0.25">
      <c r="B102" s="123">
        <v>9.0277777777777776E-2</v>
      </c>
      <c r="C102" s="124">
        <v>1</v>
      </c>
    </row>
    <row r="103" spans="2:3" x14ac:dyDescent="0.25">
      <c r="B103" s="115">
        <v>0.24305555555555555</v>
      </c>
      <c r="C103" s="86">
        <v>1</v>
      </c>
    </row>
    <row r="104" spans="2:3" x14ac:dyDescent="0.25">
      <c r="B104" s="115" t="s">
        <v>1155</v>
      </c>
      <c r="C104" s="86">
        <v>1</v>
      </c>
    </row>
    <row r="105" spans="2:3" x14ac:dyDescent="0.25">
      <c r="B105" s="116" t="s">
        <v>638</v>
      </c>
      <c r="C105" s="117">
        <v>4</v>
      </c>
    </row>
    <row r="106" spans="2:3" x14ac:dyDescent="0.25">
      <c r="B106" s="115">
        <v>0.2638888888888889</v>
      </c>
      <c r="C106" s="86">
        <v>1</v>
      </c>
    </row>
    <row r="107" spans="2:3" x14ac:dyDescent="0.25">
      <c r="B107" s="115" t="s">
        <v>1156</v>
      </c>
      <c r="C107" s="86">
        <v>1</v>
      </c>
    </row>
    <row r="108" spans="2:3" x14ac:dyDescent="0.25">
      <c r="B108" s="114" t="s">
        <v>1146</v>
      </c>
      <c r="C108" s="86">
        <v>2</v>
      </c>
    </row>
    <row r="109" spans="2:3" x14ac:dyDescent="0.25">
      <c r="B109" s="116" t="s">
        <v>664</v>
      </c>
      <c r="C109" s="117">
        <v>7</v>
      </c>
    </row>
    <row r="110" spans="2:3" x14ac:dyDescent="0.25">
      <c r="B110" s="123">
        <v>4.4444444444444446E-2</v>
      </c>
      <c r="C110" s="124">
        <v>1</v>
      </c>
    </row>
    <row r="111" spans="2:3" x14ac:dyDescent="0.25">
      <c r="B111" s="123">
        <v>5.2083333333333336E-2</v>
      </c>
      <c r="C111" s="124">
        <v>1</v>
      </c>
    </row>
    <row r="112" spans="2:3" x14ac:dyDescent="0.25">
      <c r="B112" s="115">
        <v>0.50347222222222221</v>
      </c>
      <c r="C112" s="86">
        <v>1</v>
      </c>
    </row>
    <row r="113" spans="1:4" x14ac:dyDescent="0.25">
      <c r="B113" s="115" t="s">
        <v>1157</v>
      </c>
      <c r="C113" s="86">
        <v>1</v>
      </c>
    </row>
    <row r="114" spans="1:4" x14ac:dyDescent="0.25">
      <c r="B114" s="115" t="s">
        <v>1158</v>
      </c>
      <c r="C114" s="86">
        <v>1</v>
      </c>
    </row>
    <row r="115" spans="1:4" x14ac:dyDescent="0.25">
      <c r="B115" s="123">
        <v>0.14583333333333334</v>
      </c>
      <c r="C115" s="124">
        <v>1</v>
      </c>
    </row>
    <row r="116" spans="1:4" x14ac:dyDescent="0.25">
      <c r="B116" s="123">
        <v>5.7638888888888885E-2</v>
      </c>
      <c r="C116" s="124">
        <v>1</v>
      </c>
    </row>
    <row r="117" spans="1:4" x14ac:dyDescent="0.25">
      <c r="B117" s="116" t="s">
        <v>680</v>
      </c>
      <c r="C117" s="117">
        <v>6</v>
      </c>
    </row>
    <row r="118" spans="1:4" x14ac:dyDescent="0.25">
      <c r="B118" s="123">
        <v>9.7222222222222224E-2</v>
      </c>
      <c r="C118" s="124">
        <v>1</v>
      </c>
    </row>
    <row r="119" spans="1:4" x14ac:dyDescent="0.25">
      <c r="B119" s="115">
        <v>0.98611111111111116</v>
      </c>
      <c r="C119" s="86">
        <v>1</v>
      </c>
    </row>
    <row r="120" spans="1:4" x14ac:dyDescent="0.25">
      <c r="B120" s="115" t="s">
        <v>1166</v>
      </c>
      <c r="C120" s="86">
        <v>1</v>
      </c>
    </row>
    <row r="121" spans="1:4" x14ac:dyDescent="0.25">
      <c r="B121" s="123" t="s">
        <v>1159</v>
      </c>
      <c r="C121" s="124">
        <v>1</v>
      </c>
    </row>
    <row r="122" spans="1:4" x14ac:dyDescent="0.25">
      <c r="B122" s="115">
        <v>0.40625</v>
      </c>
      <c r="C122" s="86">
        <v>1</v>
      </c>
    </row>
    <row r="123" spans="1:4" x14ac:dyDescent="0.25">
      <c r="B123" s="115" t="s">
        <v>1160</v>
      </c>
      <c r="C123" s="86">
        <v>1</v>
      </c>
    </row>
    <row r="124" spans="1:4" x14ac:dyDescent="0.25">
      <c r="B124" s="115" t="s">
        <v>1183</v>
      </c>
      <c r="C124" s="86">
        <v>1</v>
      </c>
    </row>
    <row r="125" spans="1:4" x14ac:dyDescent="0.25">
      <c r="B125" s="90" t="s">
        <v>1083</v>
      </c>
      <c r="C125" s="88">
        <v>39</v>
      </c>
    </row>
    <row r="128" spans="1:4" x14ac:dyDescent="0.25">
      <c r="A128" s="728" t="s">
        <v>1171</v>
      </c>
      <c r="B128" s="728"/>
      <c r="C128" s="728"/>
      <c r="D128" s="728"/>
    </row>
    <row r="129" spans="1:10" ht="23.45" customHeight="1" x14ac:dyDescent="0.25">
      <c r="A129" s="128" t="s">
        <v>931</v>
      </c>
      <c r="B129" s="129" t="s">
        <v>1165</v>
      </c>
      <c r="C129" s="128" t="s">
        <v>1080</v>
      </c>
      <c r="D129" s="128" t="s">
        <v>1161</v>
      </c>
      <c r="F129" s="722" t="s">
        <v>1164</v>
      </c>
      <c r="G129" s="723"/>
      <c r="H129" s="723"/>
      <c r="I129" s="723"/>
      <c r="J129" s="724"/>
    </row>
    <row r="130" spans="1:10" ht="30" x14ac:dyDescent="0.25">
      <c r="A130" s="729" t="s">
        <v>1091</v>
      </c>
      <c r="B130" s="126">
        <v>9.7222222222222224E-2</v>
      </c>
      <c r="C130" s="125" t="s">
        <v>1162</v>
      </c>
      <c r="D130" s="130">
        <v>1</v>
      </c>
      <c r="F130" s="139" t="s">
        <v>1162</v>
      </c>
      <c r="G130" s="140" t="s">
        <v>1174</v>
      </c>
      <c r="H130" s="140" t="s">
        <v>1175</v>
      </c>
      <c r="I130" s="140" t="s">
        <v>1169</v>
      </c>
      <c r="J130" s="139" t="s">
        <v>1086</v>
      </c>
    </row>
    <row r="131" spans="1:10" ht="17.100000000000001" customHeight="1" x14ac:dyDescent="0.25">
      <c r="A131" s="730"/>
      <c r="B131" s="127" t="s">
        <v>1160</v>
      </c>
      <c r="C131" s="125" t="s">
        <v>1163</v>
      </c>
      <c r="D131" s="130">
        <v>1</v>
      </c>
      <c r="F131" s="125">
        <v>5</v>
      </c>
      <c r="G131" s="138">
        <v>1</v>
      </c>
      <c r="H131" s="138">
        <v>3</v>
      </c>
      <c r="I131" s="138">
        <v>1</v>
      </c>
      <c r="J131" s="125">
        <f>SUM(F131:I131)</f>
        <v>10</v>
      </c>
    </row>
    <row r="132" spans="1:10" x14ac:dyDescent="0.25">
      <c r="A132" s="730"/>
      <c r="B132" s="127" t="s">
        <v>1159</v>
      </c>
      <c r="C132" s="125" t="s">
        <v>1162</v>
      </c>
      <c r="D132" s="131">
        <v>1</v>
      </c>
    </row>
    <row r="133" spans="1:10" x14ac:dyDescent="0.25">
      <c r="A133" s="731"/>
      <c r="B133" s="127" t="s">
        <v>1167</v>
      </c>
      <c r="C133" s="125" t="s">
        <v>1162</v>
      </c>
      <c r="D133" s="131">
        <v>1</v>
      </c>
    </row>
    <row r="134" spans="1:10" x14ac:dyDescent="0.25">
      <c r="A134" s="732" t="s">
        <v>1168</v>
      </c>
      <c r="B134" s="733"/>
      <c r="C134" s="734"/>
      <c r="D134" s="135">
        <f>SUM(D130:D133)</f>
        <v>4</v>
      </c>
    </row>
    <row r="135" spans="1:10" x14ac:dyDescent="0.25">
      <c r="A135" s="729" t="s">
        <v>1090</v>
      </c>
      <c r="B135" s="126">
        <v>4.4444444444444446E-2</v>
      </c>
      <c r="C135" s="125" t="s">
        <v>1162</v>
      </c>
      <c r="D135" s="130">
        <v>1</v>
      </c>
    </row>
    <row r="136" spans="1:10" x14ac:dyDescent="0.25">
      <c r="A136" s="730"/>
      <c r="B136" s="126">
        <v>5.2083333333333336E-2</v>
      </c>
      <c r="C136" s="125" t="s">
        <v>1170</v>
      </c>
      <c r="D136" s="130">
        <v>1</v>
      </c>
    </row>
    <row r="137" spans="1:10" x14ac:dyDescent="0.25">
      <c r="A137" s="730"/>
      <c r="B137" s="126">
        <v>6.9444444444444434E-2</v>
      </c>
      <c r="C137" s="125" t="s">
        <v>1169</v>
      </c>
      <c r="D137" s="130">
        <v>1</v>
      </c>
    </row>
    <row r="138" spans="1:10" x14ac:dyDescent="0.25">
      <c r="A138" s="731"/>
      <c r="B138" s="127">
        <v>0.14583333333333334</v>
      </c>
      <c r="C138" s="125" t="s">
        <v>1170</v>
      </c>
      <c r="D138" s="131">
        <v>1</v>
      </c>
    </row>
    <row r="139" spans="1:10" x14ac:dyDescent="0.25">
      <c r="A139" s="732" t="s">
        <v>1168</v>
      </c>
      <c r="B139" s="733"/>
      <c r="C139" s="734"/>
      <c r="D139" s="135">
        <f>SUM(D135:D138)</f>
        <v>4</v>
      </c>
    </row>
    <row r="140" spans="1:10" x14ac:dyDescent="0.25">
      <c r="A140" s="159" t="s">
        <v>1089</v>
      </c>
      <c r="B140" s="126">
        <v>9.7222222222222224E-2</v>
      </c>
      <c r="C140" s="125" t="s">
        <v>1170</v>
      </c>
      <c r="D140" s="131">
        <v>1</v>
      </c>
    </row>
    <row r="141" spans="1:10" x14ac:dyDescent="0.25">
      <c r="A141" s="732" t="s">
        <v>1168</v>
      </c>
      <c r="B141" s="733"/>
      <c r="C141" s="734"/>
      <c r="D141" s="135">
        <f>SUM(D140)</f>
        <v>1</v>
      </c>
    </row>
    <row r="142" spans="1:10" x14ac:dyDescent="0.25">
      <c r="A142" s="55" t="s">
        <v>929</v>
      </c>
      <c r="B142" s="126">
        <v>9.0277777777777776E-2</v>
      </c>
      <c r="C142" s="125" t="s">
        <v>1162</v>
      </c>
      <c r="D142" s="130">
        <v>1</v>
      </c>
    </row>
    <row r="143" spans="1:10" x14ac:dyDescent="0.25">
      <c r="A143" s="732" t="s">
        <v>1168</v>
      </c>
      <c r="B143" s="733"/>
      <c r="C143" s="734"/>
      <c r="D143" s="135">
        <f>SUM(D142)</f>
        <v>1</v>
      </c>
    </row>
    <row r="144" spans="1:10" x14ac:dyDescent="0.25">
      <c r="A144" s="735" t="s">
        <v>1086</v>
      </c>
      <c r="B144" s="736"/>
      <c r="C144" s="737"/>
      <c r="D144" s="136">
        <f>D134+D139+D141+D143</f>
        <v>10</v>
      </c>
    </row>
    <row r="146" spans="1:12" x14ac:dyDescent="0.25">
      <c r="A146" s="728" t="s">
        <v>1178</v>
      </c>
      <c r="B146" s="728"/>
      <c r="C146" s="728"/>
      <c r="D146" s="728"/>
      <c r="F146" s="722" t="s">
        <v>1164</v>
      </c>
      <c r="G146" s="723"/>
      <c r="H146" s="723"/>
      <c r="I146" s="723"/>
      <c r="J146" s="724"/>
    </row>
    <row r="147" spans="1:12" ht="30" x14ac:dyDescent="0.25">
      <c r="A147" s="128" t="s">
        <v>931</v>
      </c>
      <c r="B147" s="129" t="s">
        <v>1180</v>
      </c>
      <c r="C147" s="128" t="s">
        <v>1080</v>
      </c>
      <c r="D147" s="128" t="s">
        <v>1161</v>
      </c>
      <c r="F147" s="139" t="s">
        <v>1162</v>
      </c>
      <c r="G147" s="140" t="s">
        <v>1173</v>
      </c>
      <c r="H147" s="140" t="s">
        <v>1175</v>
      </c>
      <c r="I147" s="140" t="s">
        <v>1169</v>
      </c>
      <c r="J147" s="140" t="s">
        <v>1172</v>
      </c>
      <c r="K147" s="140" t="s">
        <v>1176</v>
      </c>
      <c r="L147" s="139" t="s">
        <v>1086</v>
      </c>
    </row>
    <row r="148" spans="1:12" x14ac:dyDescent="0.25">
      <c r="A148" s="729" t="s">
        <v>924</v>
      </c>
      <c r="B148" s="137">
        <v>0.30555555555555552</v>
      </c>
      <c r="C148" s="125" t="s">
        <v>1162</v>
      </c>
      <c r="D148" s="130">
        <v>1</v>
      </c>
      <c r="F148" s="125">
        <v>5</v>
      </c>
      <c r="G148" s="138">
        <v>1</v>
      </c>
      <c r="H148" s="138">
        <v>6</v>
      </c>
      <c r="I148" s="138">
        <v>1</v>
      </c>
      <c r="J148" s="143">
        <v>1</v>
      </c>
      <c r="K148" s="143">
        <v>1</v>
      </c>
      <c r="L148" s="125">
        <f>SUM(F148:K148)</f>
        <v>15</v>
      </c>
    </row>
    <row r="149" spans="1:12" x14ac:dyDescent="0.25">
      <c r="A149" s="730"/>
      <c r="B149" s="738">
        <v>0.39583333333333331</v>
      </c>
      <c r="C149" s="125" t="s">
        <v>1173</v>
      </c>
      <c r="D149" s="130">
        <v>1</v>
      </c>
    </row>
    <row r="150" spans="1:12" x14ac:dyDescent="0.25">
      <c r="A150" s="730"/>
      <c r="B150" s="739"/>
      <c r="C150" s="125" t="s">
        <v>1172</v>
      </c>
      <c r="D150" s="130">
        <v>1</v>
      </c>
    </row>
    <row r="151" spans="1:12" x14ac:dyDescent="0.25">
      <c r="A151" s="141"/>
      <c r="B151" s="142">
        <v>0.49722222222222223</v>
      </c>
      <c r="C151" s="125" t="s">
        <v>1162</v>
      </c>
      <c r="D151" s="130">
        <v>1</v>
      </c>
    </row>
    <row r="152" spans="1:12" x14ac:dyDescent="0.25">
      <c r="A152" s="732" t="s">
        <v>1168</v>
      </c>
      <c r="B152" s="733"/>
      <c r="C152" s="734"/>
      <c r="D152" s="135">
        <f>SUM(D148:D151)</f>
        <v>4</v>
      </c>
    </row>
    <row r="153" spans="1:12" x14ac:dyDescent="0.25">
      <c r="A153" s="729" t="s">
        <v>925</v>
      </c>
      <c r="B153" s="132">
        <v>0.22222222222222221</v>
      </c>
      <c r="C153" s="125" t="s">
        <v>1162</v>
      </c>
      <c r="D153" s="130">
        <v>1</v>
      </c>
    </row>
    <row r="154" spans="1:12" x14ac:dyDescent="0.25">
      <c r="A154" s="730"/>
      <c r="B154" s="132">
        <v>0.31736111111111115</v>
      </c>
      <c r="C154" s="125" t="s">
        <v>1170</v>
      </c>
      <c r="D154" s="130">
        <v>1</v>
      </c>
    </row>
    <row r="155" spans="1:12" x14ac:dyDescent="0.25">
      <c r="A155" s="730"/>
      <c r="B155" s="132">
        <v>0.45277777777777778</v>
      </c>
      <c r="C155" s="125" t="s">
        <v>1177</v>
      </c>
      <c r="D155" s="130">
        <v>1</v>
      </c>
    </row>
    <row r="156" spans="1:12" x14ac:dyDescent="0.25">
      <c r="A156" s="731"/>
      <c r="B156" s="132">
        <v>0.47222222222222227</v>
      </c>
      <c r="C156" s="125" t="s">
        <v>1176</v>
      </c>
      <c r="D156" s="131">
        <v>1</v>
      </c>
    </row>
    <row r="157" spans="1:12" x14ac:dyDescent="0.25">
      <c r="A157" s="732" t="s">
        <v>1168</v>
      </c>
      <c r="B157" s="733"/>
      <c r="C157" s="734"/>
      <c r="D157" s="135">
        <f>SUM(D153:D156)</f>
        <v>4</v>
      </c>
    </row>
    <row r="158" spans="1:12" x14ac:dyDescent="0.25">
      <c r="A158" s="740" t="s">
        <v>927</v>
      </c>
      <c r="B158" s="133">
        <v>0.41666666666666669</v>
      </c>
      <c r="C158" s="125" t="s">
        <v>1162</v>
      </c>
      <c r="D158" s="131">
        <v>1</v>
      </c>
    </row>
    <row r="159" spans="1:12" x14ac:dyDescent="0.25">
      <c r="A159" s="741"/>
      <c r="B159" s="132">
        <v>0.51458333333333328</v>
      </c>
      <c r="C159" s="125" t="s">
        <v>1177</v>
      </c>
      <c r="D159" s="131">
        <v>1</v>
      </c>
    </row>
    <row r="160" spans="1:12" x14ac:dyDescent="0.25">
      <c r="A160" s="732" t="s">
        <v>1168</v>
      </c>
      <c r="B160" s="733"/>
      <c r="C160" s="734"/>
      <c r="D160" s="135">
        <f>SUM(D158:D159)</f>
        <v>2</v>
      </c>
    </row>
    <row r="161" spans="1:10" x14ac:dyDescent="0.25">
      <c r="A161" s="742" t="s">
        <v>928</v>
      </c>
      <c r="B161" s="153">
        <v>0.25138888888888888</v>
      </c>
      <c r="C161" s="125" t="s">
        <v>1170</v>
      </c>
      <c r="D161" s="130">
        <v>1</v>
      </c>
    </row>
    <row r="162" spans="1:10" x14ac:dyDescent="0.25">
      <c r="A162" s="742"/>
      <c r="B162" s="154">
        <v>0.52222222222222225</v>
      </c>
      <c r="C162" s="125" t="s">
        <v>1170</v>
      </c>
      <c r="D162" s="130">
        <v>1</v>
      </c>
    </row>
    <row r="163" spans="1:10" x14ac:dyDescent="0.25">
      <c r="A163" s="732" t="s">
        <v>1168</v>
      </c>
      <c r="B163" s="733"/>
      <c r="C163" s="734"/>
      <c r="D163" s="135">
        <f>SUM(D161:D162)</f>
        <v>2</v>
      </c>
    </row>
    <row r="164" spans="1:10" x14ac:dyDescent="0.25">
      <c r="A164" s="134" t="s">
        <v>929</v>
      </c>
      <c r="B164" s="132">
        <v>0.24305555555555555</v>
      </c>
      <c r="C164" s="125" t="s">
        <v>1170</v>
      </c>
      <c r="D164" s="130">
        <v>1</v>
      </c>
    </row>
    <row r="165" spans="1:10" x14ac:dyDescent="0.25">
      <c r="A165" s="732" t="s">
        <v>1168</v>
      </c>
      <c r="B165" s="733"/>
      <c r="C165" s="734"/>
      <c r="D165" s="135">
        <f>SUM(D164)</f>
        <v>1</v>
      </c>
    </row>
    <row r="166" spans="1:10" x14ac:dyDescent="0.25">
      <c r="A166" s="134" t="s">
        <v>1089</v>
      </c>
      <c r="B166" s="132">
        <v>0.2638888888888889</v>
      </c>
      <c r="C166" s="125" t="s">
        <v>1170</v>
      </c>
      <c r="D166" s="130">
        <v>1</v>
      </c>
    </row>
    <row r="167" spans="1:10" x14ac:dyDescent="0.25">
      <c r="A167" s="732" t="s">
        <v>1168</v>
      </c>
      <c r="B167" s="733"/>
      <c r="C167" s="734"/>
      <c r="D167" s="135">
        <f>SUM(D166)</f>
        <v>1</v>
      </c>
    </row>
    <row r="168" spans="1:10" x14ac:dyDescent="0.25">
      <c r="A168" s="134" t="s">
        <v>1179</v>
      </c>
      <c r="B168" s="133">
        <v>0.50347222222222221</v>
      </c>
      <c r="C168" s="144"/>
      <c r="D168" s="130">
        <v>1</v>
      </c>
    </row>
    <row r="169" spans="1:10" x14ac:dyDescent="0.25">
      <c r="A169" s="732" t="s">
        <v>1168</v>
      </c>
      <c r="B169" s="733"/>
      <c r="C169" s="734"/>
      <c r="D169" s="135">
        <f>SUM(D168)</f>
        <v>1</v>
      </c>
    </row>
    <row r="170" spans="1:10" x14ac:dyDescent="0.25">
      <c r="A170" s="134" t="s">
        <v>1091</v>
      </c>
      <c r="B170" s="132">
        <v>0.40625</v>
      </c>
      <c r="C170" s="125" t="s">
        <v>1162</v>
      </c>
      <c r="D170" s="130">
        <v>1</v>
      </c>
    </row>
    <row r="171" spans="1:10" x14ac:dyDescent="0.25">
      <c r="A171" s="732" t="s">
        <v>1168</v>
      </c>
      <c r="B171" s="733"/>
      <c r="C171" s="734"/>
      <c r="D171" s="135">
        <f>SUM(D170)</f>
        <v>1</v>
      </c>
    </row>
    <row r="172" spans="1:10" x14ac:dyDescent="0.25">
      <c r="A172" s="735" t="s">
        <v>1086</v>
      </c>
      <c r="B172" s="736"/>
      <c r="C172" s="737"/>
      <c r="D172" s="136">
        <f>D152+D157+D160+D163+D165+D167+D169+D171</f>
        <v>16</v>
      </c>
    </row>
    <row r="174" spans="1:10" x14ac:dyDescent="0.25">
      <c r="A174" s="728" t="s">
        <v>1181</v>
      </c>
      <c r="B174" s="728"/>
      <c r="C174" s="728"/>
      <c r="D174" s="728"/>
    </row>
    <row r="175" spans="1:10" ht="45.75" customHeight="1" x14ac:dyDescent="0.25">
      <c r="A175" s="128" t="s">
        <v>931</v>
      </c>
      <c r="B175" s="129" t="s">
        <v>1180</v>
      </c>
      <c r="C175" s="128" t="s">
        <v>1080</v>
      </c>
      <c r="D175" s="128" t="s">
        <v>1161</v>
      </c>
      <c r="F175" s="743" t="s">
        <v>1164</v>
      </c>
      <c r="G175" s="743"/>
      <c r="H175" s="743"/>
      <c r="I175" s="743"/>
      <c r="J175" s="148"/>
    </row>
    <row r="176" spans="1:10" ht="30" x14ac:dyDescent="0.25">
      <c r="A176" s="158" t="s">
        <v>924</v>
      </c>
      <c r="B176" s="132">
        <v>0.61805555555555558</v>
      </c>
      <c r="C176" s="125" t="s">
        <v>1170</v>
      </c>
      <c r="D176" s="130">
        <v>1</v>
      </c>
      <c r="F176" s="139" t="s">
        <v>1162</v>
      </c>
      <c r="G176" s="140" t="s">
        <v>1175</v>
      </c>
      <c r="H176" s="140" t="s">
        <v>1176</v>
      </c>
      <c r="I176" s="145" t="s">
        <v>1086</v>
      </c>
      <c r="J176" s="146" t="s">
        <v>1172</v>
      </c>
    </row>
    <row r="177" spans="1:11" x14ac:dyDescent="0.25">
      <c r="A177" s="732" t="s">
        <v>1168</v>
      </c>
      <c r="B177" s="733"/>
      <c r="C177" s="734"/>
      <c r="D177" s="135">
        <f>SUM(D176:D176)</f>
        <v>1</v>
      </c>
      <c r="F177" s="55">
        <v>5</v>
      </c>
      <c r="G177" s="149">
        <v>5</v>
      </c>
      <c r="H177" s="151">
        <v>2</v>
      </c>
      <c r="I177" s="134">
        <f>SUM(F177:H177)</f>
        <v>12</v>
      </c>
      <c r="J177" s="147"/>
    </row>
    <row r="178" spans="1:11" x14ac:dyDescent="0.25">
      <c r="A178" s="159" t="s">
        <v>926</v>
      </c>
      <c r="B178" s="132">
        <v>0.82638888888888884</v>
      </c>
      <c r="C178" s="125" t="s">
        <v>1170</v>
      </c>
      <c r="D178" s="152">
        <v>1</v>
      </c>
      <c r="F178" s="96"/>
      <c r="G178" s="150"/>
      <c r="H178" s="96"/>
      <c r="I178" s="147"/>
      <c r="J178" s="147"/>
      <c r="K178" s="147"/>
    </row>
    <row r="179" spans="1:11" x14ac:dyDescent="0.25">
      <c r="A179" s="732" t="s">
        <v>1168</v>
      </c>
      <c r="B179" s="733"/>
      <c r="C179" s="734"/>
      <c r="D179" s="135">
        <f>SUM(D178)</f>
        <v>1</v>
      </c>
      <c r="F179" s="96"/>
      <c r="G179" s="150"/>
      <c r="H179" s="96"/>
      <c r="I179" s="147"/>
      <c r="J179" s="147"/>
      <c r="K179" s="147"/>
    </row>
    <row r="180" spans="1:11" x14ac:dyDescent="0.25">
      <c r="A180" s="742" t="s">
        <v>927</v>
      </c>
      <c r="B180" s="153">
        <v>0.77430555555555547</v>
      </c>
      <c r="C180" s="125" t="s">
        <v>1162</v>
      </c>
      <c r="D180" s="130">
        <v>1</v>
      </c>
      <c r="F180" s="96"/>
      <c r="G180" s="150"/>
      <c r="H180" s="96"/>
      <c r="I180" s="147"/>
      <c r="J180" s="147"/>
      <c r="K180" s="147"/>
    </row>
    <row r="181" spans="1:11" x14ac:dyDescent="0.25">
      <c r="A181" s="742"/>
      <c r="B181" s="153">
        <v>0.79166666666666663</v>
      </c>
      <c r="C181" s="125" t="s">
        <v>1162</v>
      </c>
      <c r="D181" s="130">
        <v>1</v>
      </c>
      <c r="F181" s="96"/>
      <c r="G181" s="150"/>
      <c r="H181" s="96"/>
      <c r="I181" s="147"/>
      <c r="J181" s="147"/>
      <c r="K181" s="147"/>
    </row>
    <row r="182" spans="1:11" x14ac:dyDescent="0.25">
      <c r="A182" s="742"/>
      <c r="B182" s="153">
        <v>0.8256944444444444</v>
      </c>
      <c r="C182" s="125" t="s">
        <v>1162</v>
      </c>
      <c r="D182" s="130">
        <v>1</v>
      </c>
      <c r="F182" s="96"/>
      <c r="G182" s="150"/>
      <c r="H182" s="96"/>
      <c r="I182" s="147"/>
      <c r="J182" s="147"/>
      <c r="K182" s="147"/>
    </row>
    <row r="183" spans="1:11" x14ac:dyDescent="0.25">
      <c r="A183" s="732" t="s">
        <v>1168</v>
      </c>
      <c r="B183" s="733"/>
      <c r="C183" s="734"/>
      <c r="D183" s="135">
        <f>SUM(D180:D182)</f>
        <v>3</v>
      </c>
      <c r="F183" s="96"/>
      <c r="G183" s="150"/>
      <c r="H183" s="96"/>
      <c r="I183" s="147"/>
      <c r="J183" s="147"/>
      <c r="K183" s="147"/>
    </row>
    <row r="184" spans="1:11" x14ac:dyDescent="0.25">
      <c r="A184" s="159" t="s">
        <v>928</v>
      </c>
      <c r="B184" s="132">
        <v>0.80972222222222223</v>
      </c>
      <c r="C184" s="125" t="s">
        <v>1170</v>
      </c>
      <c r="D184" s="131">
        <v>1</v>
      </c>
    </row>
    <row r="185" spans="1:11" x14ac:dyDescent="0.25">
      <c r="A185" s="732" t="s">
        <v>1168</v>
      </c>
      <c r="B185" s="733"/>
      <c r="C185" s="734"/>
      <c r="D185" s="135">
        <f>SUM(D184)</f>
        <v>1</v>
      </c>
    </row>
    <row r="186" spans="1:11" x14ac:dyDescent="0.25">
      <c r="A186" s="159" t="s">
        <v>929</v>
      </c>
      <c r="B186" s="132">
        <v>0.75</v>
      </c>
      <c r="C186" s="125" t="s">
        <v>1170</v>
      </c>
      <c r="D186" s="131">
        <v>1</v>
      </c>
    </row>
    <row r="187" spans="1:11" x14ac:dyDescent="0.25">
      <c r="A187" s="732" t="s">
        <v>1168</v>
      </c>
      <c r="B187" s="733"/>
      <c r="C187" s="734"/>
      <c r="D187" s="135">
        <f>SUM(D186)</f>
        <v>1</v>
      </c>
    </row>
    <row r="188" spans="1:11" x14ac:dyDescent="0.25">
      <c r="A188" s="742" t="s">
        <v>1089</v>
      </c>
      <c r="B188" s="153">
        <v>0.90277777777777779</v>
      </c>
      <c r="C188" s="125" t="s">
        <v>1170</v>
      </c>
      <c r="D188" s="130">
        <v>1</v>
      </c>
      <c r="F188" s="96"/>
      <c r="G188" s="150"/>
      <c r="H188" s="96"/>
      <c r="I188" s="147"/>
      <c r="J188" s="147"/>
      <c r="K188" s="147"/>
    </row>
    <row r="189" spans="1:11" x14ac:dyDescent="0.25">
      <c r="A189" s="742"/>
      <c r="B189" s="153">
        <v>0.88888888888888884</v>
      </c>
      <c r="C189" s="125" t="s">
        <v>1176</v>
      </c>
      <c r="D189" s="130">
        <v>1</v>
      </c>
      <c r="F189" s="96"/>
      <c r="G189" s="150"/>
      <c r="H189" s="96"/>
      <c r="I189" s="147"/>
      <c r="J189" s="147"/>
      <c r="K189" s="147"/>
    </row>
    <row r="190" spans="1:11" x14ac:dyDescent="0.25">
      <c r="A190" s="732" t="s">
        <v>1168</v>
      </c>
      <c r="B190" s="733"/>
      <c r="C190" s="734"/>
      <c r="D190" s="135">
        <f>SUM(D188:D189)</f>
        <v>2</v>
      </c>
      <c r="F190" s="96"/>
      <c r="G190" s="150"/>
      <c r="H190" s="96"/>
      <c r="I190" s="147"/>
      <c r="J190" s="147"/>
      <c r="K190" s="147"/>
    </row>
    <row r="191" spans="1:11" x14ac:dyDescent="0.25">
      <c r="A191" s="742" t="s">
        <v>1090</v>
      </c>
      <c r="B191" s="154">
        <v>0.83333333333333337</v>
      </c>
      <c r="C191" s="155"/>
      <c r="D191" s="130">
        <v>1</v>
      </c>
      <c r="F191" s="96"/>
      <c r="G191" s="150"/>
      <c r="H191" s="96"/>
      <c r="I191" s="147"/>
      <c r="J191" s="147"/>
      <c r="K191" s="147"/>
    </row>
    <row r="192" spans="1:11" x14ac:dyDescent="0.25">
      <c r="A192" s="742"/>
      <c r="B192" s="154">
        <v>0.78611111111111109</v>
      </c>
      <c r="C192" s="125" t="s">
        <v>1162</v>
      </c>
      <c r="D192" s="130">
        <v>1</v>
      </c>
      <c r="F192" s="96"/>
      <c r="G192" s="150"/>
      <c r="H192" s="96"/>
      <c r="I192" s="147"/>
      <c r="J192" s="147"/>
      <c r="K192" s="147"/>
    </row>
    <row r="193" spans="1:11" x14ac:dyDescent="0.25">
      <c r="A193" s="732" t="s">
        <v>1168</v>
      </c>
      <c r="B193" s="733"/>
      <c r="C193" s="734"/>
      <c r="D193" s="135">
        <f>SUM(D191:D192)</f>
        <v>2</v>
      </c>
      <c r="F193" s="96"/>
      <c r="G193" s="150"/>
      <c r="H193" s="96"/>
      <c r="I193" s="147"/>
      <c r="J193" s="147"/>
      <c r="K193" s="147"/>
    </row>
    <row r="194" spans="1:11" x14ac:dyDescent="0.25">
      <c r="A194" s="742" t="s">
        <v>1091</v>
      </c>
      <c r="B194" s="156">
        <v>0.57638888888888895</v>
      </c>
      <c r="C194" s="125" t="s">
        <v>1176</v>
      </c>
      <c r="D194" s="131">
        <v>1</v>
      </c>
    </row>
    <row r="195" spans="1:11" x14ac:dyDescent="0.25">
      <c r="A195" s="742"/>
      <c r="B195" s="156" t="s">
        <v>1150</v>
      </c>
      <c r="C195" s="125" t="s">
        <v>1162</v>
      </c>
      <c r="D195" s="131">
        <v>1</v>
      </c>
    </row>
    <row r="196" spans="1:11" x14ac:dyDescent="0.25">
      <c r="A196" s="732" t="s">
        <v>1168</v>
      </c>
      <c r="B196" s="733"/>
      <c r="C196" s="734"/>
      <c r="D196" s="135">
        <f>SUM(D194:D195)</f>
        <v>2</v>
      </c>
    </row>
    <row r="197" spans="1:11" x14ac:dyDescent="0.25">
      <c r="A197" s="735" t="s">
        <v>1086</v>
      </c>
      <c r="B197" s="736"/>
      <c r="C197" s="737"/>
      <c r="D197" s="136">
        <f>D177+D179+D183+D185+D187+D190+D193+D196</f>
        <v>13</v>
      </c>
    </row>
  </sheetData>
  <mergeCells count="41">
    <mergeCell ref="A191:A192"/>
    <mergeCell ref="A193:C193"/>
    <mergeCell ref="A194:A195"/>
    <mergeCell ref="A196:C196"/>
    <mergeCell ref="A197:C197"/>
    <mergeCell ref="A190:C190"/>
    <mergeCell ref="A171:C171"/>
    <mergeCell ref="A172:C172"/>
    <mergeCell ref="A174:D174"/>
    <mergeCell ref="F175:I175"/>
    <mergeCell ref="A177:C177"/>
    <mergeCell ref="A179:C179"/>
    <mergeCell ref="A180:A182"/>
    <mergeCell ref="A183:C183"/>
    <mergeCell ref="A185:C185"/>
    <mergeCell ref="A187:C187"/>
    <mergeCell ref="A188:A189"/>
    <mergeCell ref="A169:C169"/>
    <mergeCell ref="A148:A150"/>
    <mergeCell ref="B149:B150"/>
    <mergeCell ref="A152:C152"/>
    <mergeCell ref="A153:A156"/>
    <mergeCell ref="A157:C157"/>
    <mergeCell ref="A158:A159"/>
    <mergeCell ref="A160:C160"/>
    <mergeCell ref="A161:A162"/>
    <mergeCell ref="A163:C163"/>
    <mergeCell ref="A165:C165"/>
    <mergeCell ref="A167:C167"/>
    <mergeCell ref="F146:J146"/>
    <mergeCell ref="B14:E14"/>
    <mergeCell ref="A128:D128"/>
    <mergeCell ref="F129:J129"/>
    <mergeCell ref="A130:A133"/>
    <mergeCell ref="A134:C134"/>
    <mergeCell ref="A135:A138"/>
    <mergeCell ref="A139:C139"/>
    <mergeCell ref="A141:C141"/>
    <mergeCell ref="A143:C143"/>
    <mergeCell ref="A144:C144"/>
    <mergeCell ref="A146:D146"/>
  </mergeCells>
  <pageMargins left="0.7" right="0.7" top="0.75" bottom="0.75" header="0.3" footer="0.3"/>
  <pageSetup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Q183"/>
  <sheetViews>
    <sheetView topLeftCell="A168" workbookViewId="0">
      <selection activeCell="D180" sqref="D180:D183"/>
    </sheetView>
  </sheetViews>
  <sheetFormatPr baseColWidth="10" defaultRowHeight="15" x14ac:dyDescent="0.25"/>
  <cols>
    <col min="1" max="1" width="8" style="65" customWidth="1"/>
    <col min="3" max="3" width="13.140625" customWidth="1"/>
    <col min="5" max="5" width="12.85546875" customWidth="1"/>
    <col min="8" max="8" width="10.85546875" style="108"/>
    <col min="10" max="10" width="13.7109375" customWidth="1"/>
    <col min="12" max="12" width="39.28515625" style="60" bestFit="1" customWidth="1"/>
    <col min="13" max="13" width="39.28515625" style="60" customWidth="1"/>
    <col min="14" max="14" width="21.42578125" customWidth="1"/>
    <col min="16" max="16" width="28.42578125" customWidth="1"/>
    <col min="18" max="18" width="16.42578125" customWidth="1"/>
    <col min="19" max="19" width="17.85546875" customWidth="1"/>
    <col min="20" max="20" width="21" customWidth="1"/>
    <col min="21" max="21" width="48.85546875" bestFit="1" customWidth="1"/>
    <col min="22" max="22" width="21.85546875" customWidth="1"/>
    <col min="23" max="23" width="14.28515625" customWidth="1"/>
    <col min="31" max="31" width="37.42578125" customWidth="1"/>
    <col min="33" max="33" width="66.5703125" customWidth="1"/>
    <col min="34" max="34" width="41.42578125" customWidth="1"/>
    <col min="35" max="35" width="15.85546875" customWidth="1"/>
    <col min="36" max="36" width="22.85546875" style="22" customWidth="1"/>
    <col min="37" max="37" width="27.5703125" customWidth="1"/>
    <col min="38" max="38" width="42.85546875" customWidth="1"/>
    <col min="39" max="39" width="21.7109375" customWidth="1"/>
    <col min="40" max="40" width="53.140625" customWidth="1"/>
    <col min="41" max="41" width="7.85546875" customWidth="1"/>
  </cols>
  <sheetData>
    <row r="1" spans="1:42" s="22" customFormat="1" ht="6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4" t="s">
        <v>404</v>
      </c>
      <c r="G1" s="23" t="s">
        <v>405</v>
      </c>
      <c r="H1" s="106" t="s">
        <v>1144</v>
      </c>
      <c r="I1" s="2" t="s">
        <v>1305</v>
      </c>
      <c r="J1" s="2" t="s">
        <v>1304</v>
      </c>
      <c r="K1" s="2" t="s">
        <v>5</v>
      </c>
      <c r="L1" s="23" t="s">
        <v>762</v>
      </c>
      <c r="M1" s="23" t="s">
        <v>1067</v>
      </c>
      <c r="N1" s="2" t="s">
        <v>1068</v>
      </c>
      <c r="O1" s="2" t="s">
        <v>6</v>
      </c>
      <c r="P1" s="2" t="s">
        <v>7</v>
      </c>
      <c r="Q1" s="2" t="s">
        <v>1069</v>
      </c>
      <c r="R1" s="2" t="s">
        <v>8</v>
      </c>
      <c r="S1" s="2" t="s">
        <v>9</v>
      </c>
      <c r="T1" s="2" t="s">
        <v>10</v>
      </c>
      <c r="U1" s="2" t="s">
        <v>11</v>
      </c>
      <c r="V1" s="2" t="s">
        <v>12</v>
      </c>
      <c r="W1" s="2" t="s">
        <v>13</v>
      </c>
      <c r="X1" s="2" t="s">
        <v>14</v>
      </c>
      <c r="Y1" s="2" t="s">
        <v>15</v>
      </c>
      <c r="Z1" s="23" t="s">
        <v>763</v>
      </c>
      <c r="AA1" s="23" t="s">
        <v>764</v>
      </c>
      <c r="AB1" s="23" t="s">
        <v>765</v>
      </c>
      <c r="AC1" s="2" t="s">
        <v>16</v>
      </c>
      <c r="AD1" s="2" t="s">
        <v>17</v>
      </c>
      <c r="AE1" s="2" t="s">
        <v>18</v>
      </c>
      <c r="AF1" s="2" t="s">
        <v>19</v>
      </c>
      <c r="AG1" s="2" t="s">
        <v>766</v>
      </c>
      <c r="AH1" s="2" t="s">
        <v>20</v>
      </c>
      <c r="AI1" s="23" t="s">
        <v>407</v>
      </c>
      <c r="AJ1" s="2" t="s">
        <v>21</v>
      </c>
      <c r="AK1" s="23" t="s">
        <v>767</v>
      </c>
      <c r="AL1" s="2" t="s">
        <v>22</v>
      </c>
      <c r="AM1" s="3" t="s">
        <v>23</v>
      </c>
      <c r="AN1" s="4" t="s">
        <v>24</v>
      </c>
      <c r="AO1" s="5" t="s">
        <v>25</v>
      </c>
      <c r="AP1" s="59" t="s">
        <v>408</v>
      </c>
    </row>
    <row r="2" spans="1:42" ht="30" x14ac:dyDescent="0.25">
      <c r="A2" s="8">
        <v>1</v>
      </c>
      <c r="B2" s="6" t="s">
        <v>26</v>
      </c>
      <c r="C2" s="6" t="s">
        <v>27</v>
      </c>
      <c r="D2" s="7">
        <v>42378</v>
      </c>
      <c r="E2" s="51">
        <v>9.375E-2</v>
      </c>
      <c r="F2" s="51"/>
      <c r="G2" s="51"/>
      <c r="H2" s="107">
        <v>1</v>
      </c>
      <c r="I2" s="6" t="s">
        <v>467</v>
      </c>
      <c r="J2" s="6" t="s">
        <v>410</v>
      </c>
      <c r="K2" s="6" t="s">
        <v>779</v>
      </c>
      <c r="L2" s="67" t="s">
        <v>940</v>
      </c>
      <c r="M2" s="67" t="s">
        <v>406</v>
      </c>
      <c r="N2" s="6" t="s">
        <v>29</v>
      </c>
      <c r="O2" s="6" t="s">
        <v>30</v>
      </c>
      <c r="P2" s="6" t="s">
        <v>31</v>
      </c>
      <c r="Q2" s="6" t="s">
        <v>32</v>
      </c>
      <c r="R2" s="6" t="s">
        <v>33</v>
      </c>
      <c r="S2" s="6" t="s">
        <v>34</v>
      </c>
      <c r="T2" s="6" t="s">
        <v>35</v>
      </c>
      <c r="U2" s="6" t="s">
        <v>435</v>
      </c>
      <c r="V2" s="6" t="s">
        <v>37</v>
      </c>
      <c r="W2" s="6" t="s">
        <v>38</v>
      </c>
      <c r="X2" s="6" t="s">
        <v>39</v>
      </c>
      <c r="Y2" s="6" t="s">
        <v>40</v>
      </c>
      <c r="Z2" s="6"/>
      <c r="AA2" s="6"/>
      <c r="AB2" s="6"/>
      <c r="AC2" s="6" t="s">
        <v>41</v>
      </c>
      <c r="AD2" s="6" t="s">
        <v>42</v>
      </c>
      <c r="AE2" s="6" t="s">
        <v>43</v>
      </c>
      <c r="AF2" s="6" t="s">
        <v>43</v>
      </c>
      <c r="AG2" s="6" t="s">
        <v>44</v>
      </c>
      <c r="AH2" s="6" t="s">
        <v>45</v>
      </c>
      <c r="AI2" s="6"/>
      <c r="AJ2" s="70" t="s">
        <v>46</v>
      </c>
      <c r="AK2" s="48"/>
      <c r="AL2" s="6" t="s">
        <v>47</v>
      </c>
      <c r="AM2" s="8" t="s">
        <v>48</v>
      </c>
      <c r="AN2" s="9" t="s">
        <v>49</v>
      </c>
      <c r="AO2" s="10">
        <v>57</v>
      </c>
      <c r="AP2" s="58"/>
    </row>
    <row r="3" spans="1:42" ht="30" x14ac:dyDescent="0.25">
      <c r="A3" s="8">
        <f>A2+1</f>
        <v>2</v>
      </c>
      <c r="B3" s="6" t="s">
        <v>26</v>
      </c>
      <c r="C3" s="6" t="s">
        <v>27</v>
      </c>
      <c r="D3" s="7">
        <v>42378</v>
      </c>
      <c r="E3" s="51">
        <v>9.375E-2</v>
      </c>
      <c r="F3" s="51"/>
      <c r="G3" s="51"/>
      <c r="H3" s="107">
        <v>1</v>
      </c>
      <c r="I3" s="6" t="s">
        <v>467</v>
      </c>
      <c r="J3" s="6" t="s">
        <v>410</v>
      </c>
      <c r="K3" s="6" t="s">
        <v>779</v>
      </c>
      <c r="L3" s="67" t="s">
        <v>941</v>
      </c>
      <c r="M3" s="67" t="s">
        <v>406</v>
      </c>
      <c r="N3" s="6" t="s">
        <v>50</v>
      </c>
      <c r="O3" s="6" t="s">
        <v>51</v>
      </c>
      <c r="P3" s="6" t="s">
        <v>31</v>
      </c>
      <c r="Q3" s="6" t="s">
        <v>32</v>
      </c>
      <c r="R3" s="6" t="s">
        <v>33</v>
      </c>
      <c r="S3" s="6" t="s">
        <v>34</v>
      </c>
      <c r="T3" s="6" t="s">
        <v>35</v>
      </c>
      <c r="U3" s="11" t="s">
        <v>634</v>
      </c>
      <c r="V3" s="6" t="s">
        <v>37</v>
      </c>
      <c r="W3" s="6" t="s">
        <v>38</v>
      </c>
      <c r="X3" s="6" t="s">
        <v>39</v>
      </c>
      <c r="Y3" s="6" t="s">
        <v>40</v>
      </c>
      <c r="Z3" s="6"/>
      <c r="AA3" s="6"/>
      <c r="AB3" s="6"/>
      <c r="AC3" s="6" t="s">
        <v>41</v>
      </c>
      <c r="AD3" s="6" t="s">
        <v>42</v>
      </c>
      <c r="AE3" s="6" t="s">
        <v>43</v>
      </c>
      <c r="AF3" s="6" t="s">
        <v>43</v>
      </c>
      <c r="AG3" s="6" t="s">
        <v>44</v>
      </c>
      <c r="AH3" s="6" t="s">
        <v>45</v>
      </c>
      <c r="AI3" s="6"/>
      <c r="AJ3" s="70" t="s">
        <v>46</v>
      </c>
      <c r="AK3" s="48"/>
      <c r="AL3" s="6" t="s">
        <v>47</v>
      </c>
      <c r="AM3" s="8" t="s">
        <v>48</v>
      </c>
      <c r="AN3" s="9" t="s">
        <v>53</v>
      </c>
      <c r="AO3" s="10">
        <v>57</v>
      </c>
      <c r="AP3" s="58"/>
    </row>
    <row r="4" spans="1:42" ht="30" x14ac:dyDescent="0.25">
      <c r="A4" s="8">
        <f t="shared" ref="A4:A67" si="0">A3+1</f>
        <v>3</v>
      </c>
      <c r="B4" s="6" t="s">
        <v>26</v>
      </c>
      <c r="C4" s="6" t="s">
        <v>27</v>
      </c>
      <c r="D4" s="7">
        <v>42378</v>
      </c>
      <c r="E4" s="51">
        <v>9.375E-2</v>
      </c>
      <c r="F4" s="51"/>
      <c r="G4" s="51"/>
      <c r="H4" s="107">
        <v>1</v>
      </c>
      <c r="I4" s="6" t="s">
        <v>467</v>
      </c>
      <c r="J4" s="6" t="s">
        <v>410</v>
      </c>
      <c r="K4" s="6" t="s">
        <v>779</v>
      </c>
      <c r="L4" s="67" t="s">
        <v>942</v>
      </c>
      <c r="M4" s="67" t="s">
        <v>406</v>
      </c>
      <c r="N4" s="6" t="s">
        <v>54</v>
      </c>
      <c r="O4" s="6" t="s">
        <v>51</v>
      </c>
      <c r="P4" s="6" t="s">
        <v>31</v>
      </c>
      <c r="Q4" s="6" t="s">
        <v>32</v>
      </c>
      <c r="R4" s="6" t="s">
        <v>33</v>
      </c>
      <c r="S4" s="6" t="s">
        <v>34</v>
      </c>
      <c r="T4" s="6" t="s">
        <v>35</v>
      </c>
      <c r="U4" s="6" t="s">
        <v>435</v>
      </c>
      <c r="V4" s="6" t="s">
        <v>55</v>
      </c>
      <c r="W4" s="6" t="s">
        <v>38</v>
      </c>
      <c r="X4" s="6" t="s">
        <v>39</v>
      </c>
      <c r="Y4" s="6" t="s">
        <v>40</v>
      </c>
      <c r="Z4" s="6"/>
      <c r="AA4" s="6"/>
      <c r="AB4" s="6"/>
      <c r="AC4" s="6" t="s">
        <v>41</v>
      </c>
      <c r="AD4" s="6" t="s">
        <v>42</v>
      </c>
      <c r="AE4" s="6" t="s">
        <v>43</v>
      </c>
      <c r="AF4" s="6" t="s">
        <v>43</v>
      </c>
      <c r="AG4" s="6" t="s">
        <v>44</v>
      </c>
      <c r="AH4" s="6" t="s">
        <v>45</v>
      </c>
      <c r="AI4" s="6"/>
      <c r="AJ4" s="70" t="s">
        <v>46</v>
      </c>
      <c r="AK4" s="48"/>
      <c r="AL4" s="6" t="s">
        <v>47</v>
      </c>
      <c r="AM4" s="8" t="s">
        <v>48</v>
      </c>
      <c r="AN4" s="9" t="s">
        <v>53</v>
      </c>
      <c r="AO4" s="10">
        <v>57</v>
      </c>
      <c r="AP4" s="58"/>
    </row>
    <row r="5" spans="1:42" ht="60" x14ac:dyDescent="0.25">
      <c r="A5" s="8">
        <f t="shared" si="0"/>
        <v>4</v>
      </c>
      <c r="B5" s="6" t="s">
        <v>26</v>
      </c>
      <c r="C5" s="6" t="s">
        <v>56</v>
      </c>
      <c r="D5" s="7">
        <v>42393</v>
      </c>
      <c r="E5" s="51">
        <v>0.11458333333575865</v>
      </c>
      <c r="F5" s="51"/>
      <c r="G5" s="51"/>
      <c r="H5" s="107">
        <v>1</v>
      </c>
      <c r="I5" s="35" t="s">
        <v>515</v>
      </c>
      <c r="J5" s="6" t="s">
        <v>410</v>
      </c>
      <c r="K5" s="6" t="s">
        <v>779</v>
      </c>
      <c r="L5" s="67" t="s">
        <v>943</v>
      </c>
      <c r="M5" s="67" t="s">
        <v>406</v>
      </c>
      <c r="N5" s="6" t="s">
        <v>58</v>
      </c>
      <c r="O5" s="6" t="s">
        <v>59</v>
      </c>
      <c r="P5" s="6" t="s">
        <v>60</v>
      </c>
      <c r="Q5" s="6" t="s">
        <v>61</v>
      </c>
      <c r="R5" s="6" t="s">
        <v>62</v>
      </c>
      <c r="S5" s="6"/>
      <c r="T5" s="6"/>
      <c r="U5" s="6" t="s">
        <v>413</v>
      </c>
      <c r="V5" s="6" t="s">
        <v>64</v>
      </c>
      <c r="W5" s="6" t="s">
        <v>34</v>
      </c>
      <c r="X5" s="6"/>
      <c r="Y5" s="6"/>
      <c r="Z5" s="6"/>
      <c r="AA5" s="6"/>
      <c r="AB5" s="6"/>
      <c r="AC5" s="6" t="s">
        <v>65</v>
      </c>
      <c r="AD5" s="6" t="s">
        <v>66</v>
      </c>
      <c r="AE5" s="6" t="s">
        <v>67</v>
      </c>
      <c r="AF5" s="6" t="s">
        <v>68</v>
      </c>
      <c r="AG5" s="6" t="s">
        <v>69</v>
      </c>
      <c r="AH5" s="6" t="s">
        <v>70</v>
      </c>
      <c r="AI5" s="6"/>
      <c r="AJ5" s="70" t="s">
        <v>71</v>
      </c>
      <c r="AK5" s="48"/>
      <c r="AL5" s="6" t="s">
        <v>47</v>
      </c>
      <c r="AM5" s="8" t="s">
        <v>48</v>
      </c>
      <c r="AN5" s="9" t="s">
        <v>72</v>
      </c>
      <c r="AO5" s="10" t="s">
        <v>56</v>
      </c>
      <c r="AP5" s="58"/>
    </row>
    <row r="6" spans="1:42" x14ac:dyDescent="0.25">
      <c r="A6" s="8">
        <f t="shared" si="0"/>
        <v>5</v>
      </c>
      <c r="B6" s="6" t="s">
        <v>26</v>
      </c>
      <c r="C6" s="6" t="s">
        <v>56</v>
      </c>
      <c r="D6" s="7">
        <v>42394</v>
      </c>
      <c r="E6" s="51">
        <v>0.79166666666424135</v>
      </c>
      <c r="F6" s="51"/>
      <c r="G6" s="51"/>
      <c r="H6" s="107">
        <v>1</v>
      </c>
      <c r="I6" s="26" t="s">
        <v>460</v>
      </c>
      <c r="J6" s="6" t="s">
        <v>410</v>
      </c>
      <c r="K6" s="6" t="s">
        <v>771</v>
      </c>
      <c r="L6" s="67" t="s">
        <v>944</v>
      </c>
      <c r="M6" s="67" t="s">
        <v>406</v>
      </c>
      <c r="N6" s="6" t="s">
        <v>74</v>
      </c>
      <c r="O6" s="6" t="s">
        <v>75</v>
      </c>
      <c r="P6" s="6" t="s">
        <v>76</v>
      </c>
      <c r="Q6" s="6" t="s">
        <v>61</v>
      </c>
      <c r="R6" s="6" t="s">
        <v>62</v>
      </c>
      <c r="S6" s="6"/>
      <c r="T6" s="6"/>
      <c r="U6" s="6" t="s">
        <v>697</v>
      </c>
      <c r="V6" s="6" t="s">
        <v>77</v>
      </c>
      <c r="W6" s="6" t="s">
        <v>38</v>
      </c>
      <c r="X6" s="6"/>
      <c r="Y6" s="6"/>
      <c r="Z6" s="6"/>
      <c r="AA6" s="6"/>
      <c r="AB6" s="6"/>
      <c r="AC6" s="6" t="s">
        <v>65</v>
      </c>
      <c r="AD6" s="6" t="s">
        <v>66</v>
      </c>
      <c r="AE6" s="6" t="s">
        <v>78</v>
      </c>
      <c r="AF6" s="6" t="s">
        <v>79</v>
      </c>
      <c r="AG6" s="6" t="s">
        <v>80</v>
      </c>
      <c r="AH6" s="6" t="s">
        <v>81</v>
      </c>
      <c r="AI6" s="6"/>
      <c r="AJ6" s="70" t="s">
        <v>82</v>
      </c>
      <c r="AK6" s="48"/>
      <c r="AL6" s="6" t="s">
        <v>47</v>
      </c>
      <c r="AM6" s="8" t="s">
        <v>48</v>
      </c>
      <c r="AN6" s="9" t="s">
        <v>83</v>
      </c>
      <c r="AO6" s="10" t="s">
        <v>56</v>
      </c>
      <c r="AP6" s="58"/>
    </row>
    <row r="7" spans="1:42" ht="30" x14ac:dyDescent="0.25">
      <c r="A7" s="8">
        <f t="shared" si="0"/>
        <v>6</v>
      </c>
      <c r="B7" s="6" t="s">
        <v>26</v>
      </c>
      <c r="C7" s="6" t="s">
        <v>56</v>
      </c>
      <c r="D7" s="7">
        <v>42403</v>
      </c>
      <c r="E7" s="51">
        <v>0.47222222221898846</v>
      </c>
      <c r="F7" s="51"/>
      <c r="G7" s="51"/>
      <c r="H7" s="107">
        <v>1</v>
      </c>
      <c r="I7" s="6" t="s">
        <v>494</v>
      </c>
      <c r="J7" s="6" t="s">
        <v>444</v>
      </c>
      <c r="K7" s="6" t="s">
        <v>779</v>
      </c>
      <c r="L7" s="67" t="s">
        <v>945</v>
      </c>
      <c r="M7" s="67" t="s">
        <v>406</v>
      </c>
      <c r="N7" s="6" t="s">
        <v>85</v>
      </c>
      <c r="O7" s="6" t="s">
        <v>86</v>
      </c>
      <c r="P7" s="6" t="s">
        <v>87</v>
      </c>
      <c r="Q7" s="6" t="s">
        <v>32</v>
      </c>
      <c r="R7" s="6" t="s">
        <v>64</v>
      </c>
      <c r="S7" s="6"/>
      <c r="T7" s="6"/>
      <c r="U7" s="6" t="s">
        <v>447</v>
      </c>
      <c r="V7" s="6" t="s">
        <v>88</v>
      </c>
      <c r="W7" s="6"/>
      <c r="X7" s="6"/>
      <c r="Y7" s="6"/>
      <c r="Z7" s="6"/>
      <c r="AA7" s="6"/>
      <c r="AB7" s="6"/>
      <c r="AC7" s="6" t="s">
        <v>65</v>
      </c>
      <c r="AD7" s="6" t="s">
        <v>66</v>
      </c>
      <c r="AE7" s="6" t="s">
        <v>67</v>
      </c>
      <c r="AF7" s="6" t="s">
        <v>89</v>
      </c>
      <c r="AG7" s="6" t="s">
        <v>90</v>
      </c>
      <c r="AH7" s="6" t="s">
        <v>91</v>
      </c>
      <c r="AI7" s="6"/>
      <c r="AJ7" s="70" t="s">
        <v>92</v>
      </c>
      <c r="AK7" s="48"/>
      <c r="AL7" s="6" t="s">
        <v>47</v>
      </c>
      <c r="AM7" s="8" t="s">
        <v>93</v>
      </c>
      <c r="AN7" s="9" t="s">
        <v>94</v>
      </c>
      <c r="AO7" s="10" t="s">
        <v>56</v>
      </c>
      <c r="AP7" s="58"/>
    </row>
    <row r="8" spans="1:42" ht="60" x14ac:dyDescent="0.25">
      <c r="A8" s="8">
        <f t="shared" si="0"/>
        <v>7</v>
      </c>
      <c r="B8" s="6" t="s">
        <v>26</v>
      </c>
      <c r="C8" s="6" t="s">
        <v>56</v>
      </c>
      <c r="D8" s="7">
        <v>42408</v>
      </c>
      <c r="E8" s="51">
        <v>0.24722222222044365</v>
      </c>
      <c r="F8" s="51"/>
      <c r="G8" s="51"/>
      <c r="H8" s="107">
        <v>1</v>
      </c>
      <c r="I8" s="26" t="s">
        <v>460</v>
      </c>
      <c r="J8" s="6" t="s">
        <v>444</v>
      </c>
      <c r="K8" s="6" t="s">
        <v>771</v>
      </c>
      <c r="L8" s="67" t="s">
        <v>946</v>
      </c>
      <c r="M8" s="67" t="s">
        <v>406</v>
      </c>
      <c r="N8" s="6" t="s">
        <v>95</v>
      </c>
      <c r="O8" s="6" t="s">
        <v>96</v>
      </c>
      <c r="P8" s="6" t="s">
        <v>97</v>
      </c>
      <c r="Q8" s="6" t="s">
        <v>61</v>
      </c>
      <c r="R8" s="6" t="s">
        <v>62</v>
      </c>
      <c r="S8" s="6"/>
      <c r="T8" s="6"/>
      <c r="U8" s="6" t="s">
        <v>413</v>
      </c>
      <c r="V8" s="6" t="s">
        <v>64</v>
      </c>
      <c r="W8" s="6" t="s">
        <v>34</v>
      </c>
      <c r="X8" s="6"/>
      <c r="Y8" s="6"/>
      <c r="Z8" s="6"/>
      <c r="AA8" s="6"/>
      <c r="AB8" s="6"/>
      <c r="AC8" s="6" t="s">
        <v>41</v>
      </c>
      <c r="AD8" s="6" t="s">
        <v>42</v>
      </c>
      <c r="AE8" s="6" t="s">
        <v>43</v>
      </c>
      <c r="AF8" s="6" t="s">
        <v>43</v>
      </c>
      <c r="AG8" s="6" t="s">
        <v>98</v>
      </c>
      <c r="AH8" s="6" t="s">
        <v>99</v>
      </c>
      <c r="AI8" s="6"/>
      <c r="AJ8" s="70" t="s">
        <v>100</v>
      </c>
      <c r="AK8" s="48"/>
      <c r="AL8" s="6" t="s">
        <v>47</v>
      </c>
      <c r="AM8" s="8" t="s">
        <v>48</v>
      </c>
      <c r="AN8" s="9" t="s">
        <v>101</v>
      </c>
      <c r="AO8" s="10" t="s">
        <v>56</v>
      </c>
      <c r="AP8" s="58"/>
    </row>
    <row r="9" spans="1:42" ht="60" x14ac:dyDescent="0.25">
      <c r="A9" s="8">
        <f t="shared" si="0"/>
        <v>8</v>
      </c>
      <c r="B9" s="6" t="s">
        <v>26</v>
      </c>
      <c r="C9" s="6" t="s">
        <v>27</v>
      </c>
      <c r="D9" s="7">
        <v>42409</v>
      </c>
      <c r="E9" s="51">
        <v>0.47847222222480923</v>
      </c>
      <c r="F9" s="51"/>
      <c r="G9" s="51"/>
      <c r="H9" s="107">
        <v>1</v>
      </c>
      <c r="I9" s="26" t="s">
        <v>432</v>
      </c>
      <c r="J9" s="6" t="s">
        <v>444</v>
      </c>
      <c r="K9" s="6" t="s">
        <v>771</v>
      </c>
      <c r="L9" s="67" t="s">
        <v>947</v>
      </c>
      <c r="M9" s="67" t="s">
        <v>406</v>
      </c>
      <c r="N9" s="6" t="s">
        <v>103</v>
      </c>
      <c r="O9" s="6" t="s">
        <v>104</v>
      </c>
      <c r="P9" s="6" t="s">
        <v>105</v>
      </c>
      <c r="Q9" s="6" t="s">
        <v>61</v>
      </c>
      <c r="R9" s="6" t="s">
        <v>62</v>
      </c>
      <c r="S9" s="6"/>
      <c r="T9" s="6" t="s">
        <v>106</v>
      </c>
      <c r="U9" s="6" t="s">
        <v>413</v>
      </c>
      <c r="V9" s="6" t="s">
        <v>64</v>
      </c>
      <c r="W9" s="6" t="s">
        <v>34</v>
      </c>
      <c r="X9" s="6" t="s">
        <v>62</v>
      </c>
      <c r="Y9" s="6" t="s">
        <v>40</v>
      </c>
      <c r="Z9" s="6"/>
      <c r="AA9" s="6"/>
      <c r="AB9" s="6"/>
      <c r="AC9" s="6" t="s">
        <v>41</v>
      </c>
      <c r="AD9" s="6" t="s">
        <v>42</v>
      </c>
      <c r="AE9" s="6" t="s">
        <v>43</v>
      </c>
      <c r="AF9" s="6" t="s">
        <v>43</v>
      </c>
      <c r="AG9" s="6" t="s">
        <v>98</v>
      </c>
      <c r="AH9" s="6" t="s">
        <v>45</v>
      </c>
      <c r="AI9" s="6"/>
      <c r="AJ9" s="70" t="s">
        <v>100</v>
      </c>
      <c r="AK9" s="48"/>
      <c r="AL9" s="6" t="s">
        <v>47</v>
      </c>
      <c r="AM9" s="8" t="s">
        <v>48</v>
      </c>
      <c r="AN9" s="9" t="s">
        <v>107</v>
      </c>
      <c r="AO9" s="10">
        <v>53</v>
      </c>
      <c r="AP9" s="58"/>
    </row>
    <row r="10" spans="1:42" x14ac:dyDescent="0.25">
      <c r="A10" s="8">
        <f t="shared" si="0"/>
        <v>9</v>
      </c>
      <c r="B10" s="6" t="s">
        <v>26</v>
      </c>
      <c r="C10" s="6" t="s">
        <v>56</v>
      </c>
      <c r="D10" s="7">
        <v>42414</v>
      </c>
      <c r="E10" s="51">
        <v>0.91666666666424135</v>
      </c>
      <c r="F10" s="51"/>
      <c r="G10" s="51"/>
      <c r="H10" s="107">
        <v>1</v>
      </c>
      <c r="I10" s="35" t="s">
        <v>515</v>
      </c>
      <c r="J10" s="6" t="s">
        <v>444</v>
      </c>
      <c r="K10" s="6" t="s">
        <v>779</v>
      </c>
      <c r="L10" s="67" t="s">
        <v>948</v>
      </c>
      <c r="M10" s="67" t="s">
        <v>406</v>
      </c>
      <c r="N10" s="6" t="s">
        <v>108</v>
      </c>
      <c r="O10" s="6" t="s">
        <v>109</v>
      </c>
      <c r="P10" s="6" t="s">
        <v>110</v>
      </c>
      <c r="Q10" s="6" t="s">
        <v>32</v>
      </c>
      <c r="R10" s="6"/>
      <c r="S10" s="6"/>
      <c r="T10" s="6"/>
      <c r="U10" s="6" t="s">
        <v>447</v>
      </c>
      <c r="V10" s="6"/>
      <c r="W10" s="6"/>
      <c r="X10" s="6"/>
      <c r="Y10" s="6"/>
      <c r="Z10" s="6"/>
      <c r="AA10" s="6"/>
      <c r="AB10" s="6"/>
      <c r="AC10" s="6" t="s">
        <v>65</v>
      </c>
      <c r="AD10" s="6" t="s">
        <v>66</v>
      </c>
      <c r="AE10" s="6" t="s">
        <v>78</v>
      </c>
      <c r="AF10" s="6" t="s">
        <v>111</v>
      </c>
      <c r="AG10" s="6" t="s">
        <v>112</v>
      </c>
      <c r="AH10" s="6" t="s">
        <v>91</v>
      </c>
      <c r="AI10" s="6"/>
      <c r="AJ10" s="70" t="s">
        <v>113</v>
      </c>
      <c r="AK10" s="48"/>
      <c r="AL10" s="6" t="s">
        <v>47</v>
      </c>
      <c r="AM10" s="8" t="s">
        <v>48</v>
      </c>
      <c r="AN10" s="9" t="s">
        <v>114</v>
      </c>
      <c r="AO10" s="10" t="s">
        <v>56</v>
      </c>
      <c r="AP10" s="58"/>
    </row>
    <row r="11" spans="1:42" ht="45" x14ac:dyDescent="0.25">
      <c r="A11" s="8">
        <f t="shared" si="0"/>
        <v>10</v>
      </c>
      <c r="B11" s="6" t="s">
        <v>26</v>
      </c>
      <c r="C11" s="6" t="s">
        <v>27</v>
      </c>
      <c r="D11" s="7">
        <v>42416</v>
      </c>
      <c r="E11" s="51">
        <v>0.5</v>
      </c>
      <c r="F11" s="51"/>
      <c r="G11" s="51"/>
      <c r="H11" s="107">
        <v>1</v>
      </c>
      <c r="I11" s="26" t="s">
        <v>432</v>
      </c>
      <c r="J11" s="6" t="s">
        <v>444</v>
      </c>
      <c r="K11" s="6" t="s">
        <v>771</v>
      </c>
      <c r="L11" s="67" t="s">
        <v>949</v>
      </c>
      <c r="M11" s="67" t="s">
        <v>406</v>
      </c>
      <c r="N11" s="6" t="s">
        <v>115</v>
      </c>
      <c r="O11" s="6" t="s">
        <v>116</v>
      </c>
      <c r="P11" s="6" t="s">
        <v>117</v>
      </c>
      <c r="Q11" s="6" t="s">
        <v>61</v>
      </c>
      <c r="R11" s="6" t="s">
        <v>62</v>
      </c>
      <c r="S11" s="6"/>
      <c r="T11" s="6" t="s">
        <v>62</v>
      </c>
      <c r="U11" s="6" t="s">
        <v>413</v>
      </c>
      <c r="V11" s="6" t="s">
        <v>64</v>
      </c>
      <c r="W11" s="6" t="s">
        <v>34</v>
      </c>
      <c r="X11" s="6" t="s">
        <v>118</v>
      </c>
      <c r="Y11" s="6" t="s">
        <v>40</v>
      </c>
      <c r="Z11" s="6"/>
      <c r="AA11" s="6"/>
      <c r="AB11" s="6"/>
      <c r="AC11" s="6" t="s">
        <v>41</v>
      </c>
      <c r="AD11" s="6" t="s">
        <v>42</v>
      </c>
      <c r="AE11" s="6" t="s">
        <v>43</v>
      </c>
      <c r="AF11" s="6" t="s">
        <v>43</v>
      </c>
      <c r="AG11" s="6" t="s">
        <v>98</v>
      </c>
      <c r="AH11" s="6" t="s">
        <v>119</v>
      </c>
      <c r="AI11" s="6"/>
      <c r="AJ11" s="70" t="s">
        <v>120</v>
      </c>
      <c r="AK11" s="48"/>
      <c r="AL11" s="6" t="s">
        <v>47</v>
      </c>
      <c r="AM11" s="8" t="s">
        <v>48</v>
      </c>
      <c r="AN11" s="9" t="s">
        <v>114</v>
      </c>
      <c r="AO11" s="10">
        <v>28</v>
      </c>
      <c r="AP11" s="58"/>
    </row>
    <row r="12" spans="1:42" ht="45" x14ac:dyDescent="0.25">
      <c r="A12" s="8">
        <f t="shared" si="0"/>
        <v>11</v>
      </c>
      <c r="B12" s="6" t="s">
        <v>26</v>
      </c>
      <c r="C12" s="6" t="s">
        <v>27</v>
      </c>
      <c r="D12" s="7">
        <v>42431</v>
      </c>
      <c r="E12" s="51">
        <v>0.83680555555474712</v>
      </c>
      <c r="F12" s="51"/>
      <c r="G12" s="51"/>
      <c r="H12" s="107">
        <v>1</v>
      </c>
      <c r="I12" s="6" t="s">
        <v>494</v>
      </c>
      <c r="J12" s="6" t="s">
        <v>495</v>
      </c>
      <c r="K12" s="6" t="s">
        <v>779</v>
      </c>
      <c r="L12" s="67" t="s">
        <v>950</v>
      </c>
      <c r="M12" s="67" t="s">
        <v>406</v>
      </c>
      <c r="N12" s="6" t="s">
        <v>121</v>
      </c>
      <c r="O12" s="6" t="s">
        <v>122</v>
      </c>
      <c r="P12" s="6" t="s">
        <v>123</v>
      </c>
      <c r="Q12" s="6" t="s">
        <v>32</v>
      </c>
      <c r="R12" s="6" t="s">
        <v>64</v>
      </c>
      <c r="S12" s="6" t="s">
        <v>34</v>
      </c>
      <c r="T12" s="6" t="s">
        <v>124</v>
      </c>
      <c r="U12" s="6" t="s">
        <v>447</v>
      </c>
      <c r="V12" s="6" t="s">
        <v>64</v>
      </c>
      <c r="W12" s="6" t="s">
        <v>34</v>
      </c>
      <c r="X12" s="6" t="s">
        <v>125</v>
      </c>
      <c r="Y12" s="6" t="s">
        <v>40</v>
      </c>
      <c r="Z12" s="6"/>
      <c r="AA12" s="6"/>
      <c r="AB12" s="6"/>
      <c r="AC12" s="6" t="s">
        <v>41</v>
      </c>
      <c r="AD12" s="6" t="s">
        <v>42</v>
      </c>
      <c r="AE12" s="6" t="s">
        <v>43</v>
      </c>
      <c r="AF12" s="6" t="s">
        <v>43</v>
      </c>
      <c r="AG12" s="6" t="s">
        <v>98</v>
      </c>
      <c r="AH12" s="6" t="s">
        <v>126</v>
      </c>
      <c r="AI12" s="6"/>
      <c r="AJ12" s="70" t="s">
        <v>127</v>
      </c>
      <c r="AK12" s="48"/>
      <c r="AL12" s="6" t="s">
        <v>47</v>
      </c>
      <c r="AM12" s="8" t="s">
        <v>48</v>
      </c>
      <c r="AN12" s="9" t="s">
        <v>114</v>
      </c>
      <c r="AO12" s="10">
        <v>28</v>
      </c>
      <c r="AP12" s="58"/>
    </row>
    <row r="13" spans="1:42" ht="45" x14ac:dyDescent="0.25">
      <c r="A13" s="8">
        <f t="shared" si="0"/>
        <v>12</v>
      </c>
      <c r="B13" s="6" t="s">
        <v>26</v>
      </c>
      <c r="C13" s="6" t="s">
        <v>56</v>
      </c>
      <c r="D13" s="7">
        <v>42461</v>
      </c>
      <c r="E13" s="51">
        <v>3.4722222189884633E-3</v>
      </c>
      <c r="F13" s="51"/>
      <c r="G13" s="51"/>
      <c r="H13" s="107">
        <v>1</v>
      </c>
      <c r="I13" s="26" t="s">
        <v>409</v>
      </c>
      <c r="J13" s="6" t="s">
        <v>528</v>
      </c>
      <c r="K13" s="6" t="s">
        <v>779</v>
      </c>
      <c r="L13" s="67" t="s">
        <v>951</v>
      </c>
      <c r="M13" s="67" t="s">
        <v>406</v>
      </c>
      <c r="N13" s="6" t="s">
        <v>129</v>
      </c>
      <c r="O13" s="6" t="s">
        <v>122</v>
      </c>
      <c r="P13" s="6" t="s">
        <v>130</v>
      </c>
      <c r="Q13" s="6" t="s">
        <v>32</v>
      </c>
      <c r="R13" s="6"/>
      <c r="S13" s="6"/>
      <c r="T13" s="6"/>
      <c r="U13" s="6" t="s">
        <v>447</v>
      </c>
      <c r="V13" s="6"/>
      <c r="W13" s="6"/>
      <c r="X13" s="6"/>
      <c r="Y13" s="6"/>
      <c r="Z13" s="6"/>
      <c r="AA13" s="6"/>
      <c r="AB13" s="6"/>
      <c r="AC13" s="6" t="s">
        <v>65</v>
      </c>
      <c r="AD13" s="6" t="s">
        <v>66</v>
      </c>
      <c r="AE13" s="6" t="s">
        <v>67</v>
      </c>
      <c r="AF13" s="6" t="s">
        <v>131</v>
      </c>
      <c r="AG13" s="6" t="s">
        <v>132</v>
      </c>
      <c r="AH13" s="6" t="s">
        <v>133</v>
      </c>
      <c r="AI13" s="6"/>
      <c r="AJ13" s="70" t="s">
        <v>127</v>
      </c>
      <c r="AK13" s="48"/>
      <c r="AL13" s="6" t="s">
        <v>47</v>
      </c>
      <c r="AM13" s="8" t="s">
        <v>93</v>
      </c>
      <c r="AN13" s="9" t="s">
        <v>134</v>
      </c>
      <c r="AO13" s="10" t="s">
        <v>56</v>
      </c>
      <c r="AP13" s="58"/>
    </row>
    <row r="14" spans="1:42" ht="30" x14ac:dyDescent="0.25">
      <c r="A14" s="8">
        <f t="shared" si="0"/>
        <v>13</v>
      </c>
      <c r="B14" s="6" t="s">
        <v>26</v>
      </c>
      <c r="C14" s="6" t="s">
        <v>27</v>
      </c>
      <c r="D14" s="7">
        <v>42463</v>
      </c>
      <c r="E14" s="51">
        <v>0.45972222222189885</v>
      </c>
      <c r="F14" s="51"/>
      <c r="G14" s="51"/>
      <c r="H14" s="107">
        <v>1</v>
      </c>
      <c r="I14" s="35" t="s">
        <v>515</v>
      </c>
      <c r="J14" s="6" t="s">
        <v>528</v>
      </c>
      <c r="K14" s="6" t="s">
        <v>779</v>
      </c>
      <c r="L14" s="67" t="s">
        <v>952</v>
      </c>
      <c r="M14" s="67" t="s">
        <v>406</v>
      </c>
      <c r="N14" s="6" t="s">
        <v>135</v>
      </c>
      <c r="O14" s="6" t="s">
        <v>136</v>
      </c>
      <c r="P14" s="6" t="s">
        <v>137</v>
      </c>
      <c r="Q14" s="6" t="s">
        <v>61</v>
      </c>
      <c r="R14" s="6" t="s">
        <v>62</v>
      </c>
      <c r="S14" s="6"/>
      <c r="T14" s="6" t="s">
        <v>62</v>
      </c>
      <c r="U14" s="6" t="s">
        <v>454</v>
      </c>
      <c r="V14" s="6" t="s">
        <v>138</v>
      </c>
      <c r="W14" s="6" t="s">
        <v>34</v>
      </c>
      <c r="X14" s="6" t="s">
        <v>139</v>
      </c>
      <c r="Y14" s="6" t="s">
        <v>40</v>
      </c>
      <c r="Z14" s="6"/>
      <c r="AA14" s="6"/>
      <c r="AB14" s="6"/>
      <c r="AC14" s="6" t="s">
        <v>41</v>
      </c>
      <c r="AD14" s="6" t="s">
        <v>42</v>
      </c>
      <c r="AE14" s="6" t="s">
        <v>43</v>
      </c>
      <c r="AF14" s="6" t="s">
        <v>43</v>
      </c>
      <c r="AG14" s="6" t="s">
        <v>98</v>
      </c>
      <c r="AH14" s="6" t="s">
        <v>140</v>
      </c>
      <c r="AI14" s="6"/>
      <c r="AJ14" s="70" t="s">
        <v>141</v>
      </c>
      <c r="AK14" s="48"/>
      <c r="AL14" s="6" t="s">
        <v>47</v>
      </c>
      <c r="AM14" s="8" t="s">
        <v>48</v>
      </c>
      <c r="AN14" s="9" t="s">
        <v>142</v>
      </c>
      <c r="AO14" s="10">
        <v>14</v>
      </c>
      <c r="AP14" s="58"/>
    </row>
    <row r="15" spans="1:42" ht="90" x14ac:dyDescent="0.25">
      <c r="A15" s="8">
        <f t="shared" si="0"/>
        <v>14</v>
      </c>
      <c r="B15" s="6" t="s">
        <v>26</v>
      </c>
      <c r="C15" s="6" t="s">
        <v>27</v>
      </c>
      <c r="D15" s="7">
        <v>42471</v>
      </c>
      <c r="E15" s="51">
        <v>0.41666666666424135</v>
      </c>
      <c r="F15" s="51"/>
      <c r="G15" s="51"/>
      <c r="H15" s="107">
        <v>1</v>
      </c>
      <c r="I15" s="26" t="s">
        <v>460</v>
      </c>
      <c r="J15" s="6" t="s">
        <v>528</v>
      </c>
      <c r="K15" s="6" t="s">
        <v>771</v>
      </c>
      <c r="L15" s="67" t="s">
        <v>953</v>
      </c>
      <c r="M15" s="67" t="s">
        <v>406</v>
      </c>
      <c r="N15" s="6" t="s">
        <v>143</v>
      </c>
      <c r="O15" s="6" t="s">
        <v>144</v>
      </c>
      <c r="P15" s="6" t="s">
        <v>145</v>
      </c>
      <c r="Q15" s="6" t="s">
        <v>32</v>
      </c>
      <c r="R15" s="6" t="s">
        <v>62</v>
      </c>
      <c r="S15" s="6" t="s">
        <v>146</v>
      </c>
      <c r="T15" s="6" t="s">
        <v>146</v>
      </c>
      <c r="U15" s="221" t="s">
        <v>488</v>
      </c>
      <c r="V15" s="6" t="s">
        <v>64</v>
      </c>
      <c r="W15" s="6" t="s">
        <v>34</v>
      </c>
      <c r="X15" s="6" t="s">
        <v>146</v>
      </c>
      <c r="Y15" s="6" t="s">
        <v>40</v>
      </c>
      <c r="Z15" s="6"/>
      <c r="AA15" s="6"/>
      <c r="AB15" s="6"/>
      <c r="AC15" s="6" t="s">
        <v>41</v>
      </c>
      <c r="AD15" s="6" t="s">
        <v>42</v>
      </c>
      <c r="AE15" s="6" t="s">
        <v>43</v>
      </c>
      <c r="AF15" s="6" t="s">
        <v>43</v>
      </c>
      <c r="AG15" s="6" t="s">
        <v>98</v>
      </c>
      <c r="AH15" s="6" t="s">
        <v>147</v>
      </c>
      <c r="AI15" s="6"/>
      <c r="AJ15" s="70" t="s">
        <v>148</v>
      </c>
      <c r="AK15" s="48"/>
      <c r="AL15" s="6" t="s">
        <v>47</v>
      </c>
      <c r="AM15" s="8" t="s">
        <v>48</v>
      </c>
      <c r="AN15" s="9" t="s">
        <v>149</v>
      </c>
      <c r="AO15" s="10">
        <v>14</v>
      </c>
      <c r="AP15" s="58"/>
    </row>
    <row r="16" spans="1:42" ht="45" x14ac:dyDescent="0.25">
      <c r="A16" s="8">
        <f t="shared" si="0"/>
        <v>15</v>
      </c>
      <c r="B16" s="6" t="s">
        <v>26</v>
      </c>
      <c r="C16" s="6" t="s">
        <v>27</v>
      </c>
      <c r="D16" s="7">
        <v>42471</v>
      </c>
      <c r="E16" s="51">
        <v>0.41666666666424135</v>
      </c>
      <c r="F16" s="51"/>
      <c r="G16" s="51"/>
      <c r="H16" s="107">
        <v>1</v>
      </c>
      <c r="I16" s="26" t="s">
        <v>460</v>
      </c>
      <c r="J16" s="6" t="s">
        <v>528</v>
      </c>
      <c r="K16" s="6" t="s">
        <v>779</v>
      </c>
      <c r="L16" s="67" t="s">
        <v>954</v>
      </c>
      <c r="M16" s="67" t="s">
        <v>406</v>
      </c>
      <c r="N16" s="6" t="s">
        <v>150</v>
      </c>
      <c r="O16" s="6" t="s">
        <v>151</v>
      </c>
      <c r="P16" s="6" t="s">
        <v>145</v>
      </c>
      <c r="Q16" s="6" t="s">
        <v>32</v>
      </c>
      <c r="R16" s="6" t="s">
        <v>64</v>
      </c>
      <c r="S16" s="6" t="s">
        <v>34</v>
      </c>
      <c r="T16" s="6" t="s">
        <v>152</v>
      </c>
      <c r="U16" s="6" t="s">
        <v>447</v>
      </c>
      <c r="V16" s="6"/>
      <c r="W16" s="6" t="s">
        <v>38</v>
      </c>
      <c r="X16" s="6" t="s">
        <v>153</v>
      </c>
      <c r="Y16" s="6"/>
      <c r="Z16" s="6"/>
      <c r="AA16" s="6"/>
      <c r="AB16" s="6"/>
      <c r="AC16" s="6" t="s">
        <v>41</v>
      </c>
      <c r="AD16" s="6" t="s">
        <v>42</v>
      </c>
      <c r="AE16" s="6" t="s">
        <v>43</v>
      </c>
      <c r="AF16" s="6" t="s">
        <v>43</v>
      </c>
      <c r="AG16" s="6" t="s">
        <v>98</v>
      </c>
      <c r="AH16" s="6" t="s">
        <v>147</v>
      </c>
      <c r="AI16" s="6"/>
      <c r="AJ16" s="70" t="s">
        <v>154</v>
      </c>
      <c r="AK16" s="48"/>
      <c r="AL16" s="6" t="s">
        <v>47</v>
      </c>
      <c r="AM16" s="8" t="s">
        <v>48</v>
      </c>
      <c r="AN16" s="9" t="s">
        <v>155</v>
      </c>
      <c r="AO16" s="10">
        <v>14</v>
      </c>
      <c r="AP16" s="58"/>
    </row>
    <row r="17" spans="1:42" ht="60" x14ac:dyDescent="0.25">
      <c r="A17" s="8">
        <f t="shared" si="0"/>
        <v>16</v>
      </c>
      <c r="B17" s="6" t="s">
        <v>26</v>
      </c>
      <c r="C17" s="6" t="s">
        <v>27</v>
      </c>
      <c r="D17" s="7">
        <v>42472</v>
      </c>
      <c r="E17" s="51">
        <v>0.52083333333575865</v>
      </c>
      <c r="F17" s="51"/>
      <c r="G17" s="51"/>
      <c r="H17" s="107">
        <v>1</v>
      </c>
      <c r="I17" s="26" t="s">
        <v>432</v>
      </c>
      <c r="J17" s="6" t="s">
        <v>528</v>
      </c>
      <c r="K17" s="6" t="s">
        <v>771</v>
      </c>
      <c r="L17" s="67" t="s">
        <v>955</v>
      </c>
      <c r="M17" s="67" t="s">
        <v>406</v>
      </c>
      <c r="N17" s="6" t="s">
        <v>156</v>
      </c>
      <c r="O17" s="6" t="s">
        <v>96</v>
      </c>
      <c r="P17" s="6" t="s">
        <v>157</v>
      </c>
      <c r="Q17" s="6" t="s">
        <v>61</v>
      </c>
      <c r="R17" s="6"/>
      <c r="S17" s="6"/>
      <c r="T17" s="6" t="s">
        <v>158</v>
      </c>
      <c r="U17" s="6" t="s">
        <v>413</v>
      </c>
      <c r="V17" s="6" t="s">
        <v>64</v>
      </c>
      <c r="W17" s="6" t="s">
        <v>34</v>
      </c>
      <c r="X17" s="6" t="s">
        <v>62</v>
      </c>
      <c r="Y17" s="6" t="s">
        <v>40</v>
      </c>
      <c r="Z17" s="6"/>
      <c r="AA17" s="6"/>
      <c r="AB17" s="6"/>
      <c r="AC17" s="6" t="s">
        <v>41</v>
      </c>
      <c r="AD17" s="6" t="s">
        <v>42</v>
      </c>
      <c r="AE17" s="6" t="s">
        <v>43</v>
      </c>
      <c r="AF17" s="6" t="s">
        <v>43</v>
      </c>
      <c r="AG17" s="6" t="s">
        <v>98</v>
      </c>
      <c r="AH17" s="6" t="s">
        <v>159</v>
      </c>
      <c r="AI17" s="6"/>
      <c r="AJ17" s="70" t="s">
        <v>160</v>
      </c>
      <c r="AK17" s="48"/>
      <c r="AL17" s="6" t="s">
        <v>146</v>
      </c>
      <c r="AM17" s="8" t="s">
        <v>161</v>
      </c>
      <c r="AN17" s="9" t="s">
        <v>162</v>
      </c>
      <c r="AO17" s="10">
        <v>3</v>
      </c>
      <c r="AP17" s="58"/>
    </row>
    <row r="18" spans="1:42" ht="75" x14ac:dyDescent="0.25">
      <c r="A18" s="8">
        <f t="shared" si="0"/>
        <v>17</v>
      </c>
      <c r="B18" s="6" t="s">
        <v>26</v>
      </c>
      <c r="C18" s="6" t="s">
        <v>27</v>
      </c>
      <c r="D18" s="7">
        <v>42487</v>
      </c>
      <c r="E18" s="51">
        <v>0.31944444444525288</v>
      </c>
      <c r="F18" s="51"/>
      <c r="G18" s="51"/>
      <c r="H18" s="107">
        <v>1</v>
      </c>
      <c r="I18" s="6" t="s">
        <v>494</v>
      </c>
      <c r="J18" s="6" t="s">
        <v>528</v>
      </c>
      <c r="K18" s="6" t="s">
        <v>779</v>
      </c>
      <c r="L18" s="67" t="s">
        <v>956</v>
      </c>
      <c r="M18" s="67" t="s">
        <v>406</v>
      </c>
      <c r="N18" s="6" t="s">
        <v>163</v>
      </c>
      <c r="O18" s="6" t="s">
        <v>164</v>
      </c>
      <c r="P18" s="6" t="s">
        <v>165</v>
      </c>
      <c r="Q18" s="6" t="s">
        <v>32</v>
      </c>
      <c r="R18" s="6" t="s">
        <v>64</v>
      </c>
      <c r="S18" s="6" t="s">
        <v>34</v>
      </c>
      <c r="T18" s="6" t="s">
        <v>166</v>
      </c>
      <c r="U18" s="6" t="s">
        <v>447</v>
      </c>
      <c r="V18" s="6"/>
      <c r="W18" s="6"/>
      <c r="X18" s="6" t="s">
        <v>62</v>
      </c>
      <c r="Y18" s="6"/>
      <c r="Z18" s="6"/>
      <c r="AA18" s="6"/>
      <c r="AB18" s="6"/>
      <c r="AC18" s="6" t="s">
        <v>41</v>
      </c>
      <c r="AD18" s="6" t="s">
        <v>42</v>
      </c>
      <c r="AE18" s="6" t="s">
        <v>43</v>
      </c>
      <c r="AF18" s="6" t="s">
        <v>43</v>
      </c>
      <c r="AG18" s="6" t="s">
        <v>98</v>
      </c>
      <c r="AH18" s="6" t="s">
        <v>99</v>
      </c>
      <c r="AI18" s="6"/>
      <c r="AJ18" s="70" t="s">
        <v>167</v>
      </c>
      <c r="AK18" s="48"/>
      <c r="AL18" s="6" t="s">
        <v>47</v>
      </c>
      <c r="AM18" s="8" t="s">
        <v>48</v>
      </c>
      <c r="AN18" s="9" t="s">
        <v>168</v>
      </c>
      <c r="AO18" s="10">
        <v>30</v>
      </c>
      <c r="AP18" s="58"/>
    </row>
    <row r="19" spans="1:42" ht="30" x14ac:dyDescent="0.25">
      <c r="A19" s="8">
        <f t="shared" si="0"/>
        <v>18</v>
      </c>
      <c r="B19" s="6" t="s">
        <v>26</v>
      </c>
      <c r="C19" s="6" t="s">
        <v>27</v>
      </c>
      <c r="D19" s="7">
        <v>42497</v>
      </c>
      <c r="E19" s="51">
        <v>0.83333333333575865</v>
      </c>
      <c r="F19" s="51"/>
      <c r="G19" s="51"/>
      <c r="H19" s="107">
        <v>1</v>
      </c>
      <c r="I19" s="6" t="s">
        <v>467</v>
      </c>
      <c r="J19" s="6" t="s">
        <v>585</v>
      </c>
      <c r="K19" s="6" t="s">
        <v>779</v>
      </c>
      <c r="L19" s="67" t="s">
        <v>957</v>
      </c>
      <c r="M19" s="67" t="s">
        <v>406</v>
      </c>
      <c r="N19" s="6" t="s">
        <v>169</v>
      </c>
      <c r="O19" s="6" t="s">
        <v>30</v>
      </c>
      <c r="P19" s="6" t="s">
        <v>170</v>
      </c>
      <c r="Q19" s="6" t="s">
        <v>43</v>
      </c>
      <c r="R19" s="6"/>
      <c r="S19" s="6" t="s">
        <v>146</v>
      </c>
      <c r="T19" s="6" t="s">
        <v>171</v>
      </c>
      <c r="U19" s="6" t="s">
        <v>447</v>
      </c>
      <c r="V19" s="6" t="s">
        <v>172</v>
      </c>
      <c r="W19" s="6"/>
      <c r="X19" s="6" t="s">
        <v>146</v>
      </c>
      <c r="Y19" s="6"/>
      <c r="Z19" s="6"/>
      <c r="AA19" s="6"/>
      <c r="AB19" s="6"/>
      <c r="AC19" s="6" t="s">
        <v>41</v>
      </c>
      <c r="AD19" s="6" t="s">
        <v>42</v>
      </c>
      <c r="AE19" s="6" t="s">
        <v>43</v>
      </c>
      <c r="AF19" s="6" t="s">
        <v>43</v>
      </c>
      <c r="AG19" s="6" t="s">
        <v>98</v>
      </c>
      <c r="AH19" s="6" t="s">
        <v>173</v>
      </c>
      <c r="AI19" s="6"/>
      <c r="AJ19" s="70" t="s">
        <v>174</v>
      </c>
      <c r="AK19" s="48"/>
      <c r="AL19" s="6" t="s">
        <v>47</v>
      </c>
      <c r="AM19" s="8" t="s">
        <v>93</v>
      </c>
      <c r="AN19" s="9" t="s">
        <v>175</v>
      </c>
      <c r="AO19" s="9">
        <v>14</v>
      </c>
      <c r="AP19" s="58"/>
    </row>
    <row r="20" spans="1:42" ht="45" x14ac:dyDescent="0.25">
      <c r="A20" s="8">
        <f t="shared" si="0"/>
        <v>19</v>
      </c>
      <c r="B20" s="6" t="s">
        <v>26</v>
      </c>
      <c r="C20" s="6" t="s">
        <v>27</v>
      </c>
      <c r="D20" s="7">
        <v>42508</v>
      </c>
      <c r="E20" s="51">
        <v>0.65277777778101154</v>
      </c>
      <c r="F20" s="51"/>
      <c r="G20" s="51"/>
      <c r="H20" s="107">
        <v>1</v>
      </c>
      <c r="I20" s="6" t="s">
        <v>494</v>
      </c>
      <c r="J20" s="6" t="s">
        <v>585</v>
      </c>
      <c r="K20" s="6" t="s">
        <v>771</v>
      </c>
      <c r="L20" s="67" t="s">
        <v>958</v>
      </c>
      <c r="M20" s="67" t="s">
        <v>406</v>
      </c>
      <c r="N20" s="6" t="s">
        <v>176</v>
      </c>
      <c r="O20" s="6" t="s">
        <v>177</v>
      </c>
      <c r="P20" s="6" t="s">
        <v>178</v>
      </c>
      <c r="Q20" s="6" t="s">
        <v>32</v>
      </c>
      <c r="R20" s="6" t="s">
        <v>64</v>
      </c>
      <c r="S20" s="6" t="s">
        <v>34</v>
      </c>
      <c r="T20" s="6" t="s">
        <v>62</v>
      </c>
      <c r="U20" s="6" t="s">
        <v>488</v>
      </c>
      <c r="V20" s="6"/>
      <c r="W20" s="6"/>
      <c r="X20" s="6" t="s">
        <v>179</v>
      </c>
      <c r="Y20" s="6"/>
      <c r="Z20" s="6"/>
      <c r="AA20" s="6"/>
      <c r="AB20" s="6"/>
      <c r="AC20" s="6" t="s">
        <v>41</v>
      </c>
      <c r="AD20" s="6" t="s">
        <v>42</v>
      </c>
      <c r="AE20" s="6" t="s">
        <v>43</v>
      </c>
      <c r="AF20" s="6" t="s">
        <v>43</v>
      </c>
      <c r="AG20" s="6" t="s">
        <v>98</v>
      </c>
      <c r="AH20" s="6" t="s">
        <v>180</v>
      </c>
      <c r="AI20" s="6"/>
      <c r="AJ20" s="70" t="s">
        <v>181</v>
      </c>
      <c r="AK20" s="48"/>
      <c r="AL20" s="6" t="s">
        <v>47</v>
      </c>
      <c r="AM20" s="8" t="s">
        <v>48</v>
      </c>
      <c r="AN20" s="9" t="s">
        <v>182</v>
      </c>
      <c r="AO20" s="10">
        <v>57</v>
      </c>
      <c r="AP20" s="58"/>
    </row>
    <row r="21" spans="1:42" ht="45" x14ac:dyDescent="0.25">
      <c r="A21" s="8">
        <f t="shared" si="0"/>
        <v>20</v>
      </c>
      <c r="B21" s="6" t="s">
        <v>26</v>
      </c>
      <c r="C21" s="6" t="s">
        <v>27</v>
      </c>
      <c r="D21" s="7">
        <v>42524</v>
      </c>
      <c r="E21" s="51">
        <v>9.7222222218988463E-2</v>
      </c>
      <c r="F21" s="51"/>
      <c r="G21" s="51"/>
      <c r="H21" s="107">
        <v>1</v>
      </c>
      <c r="I21" s="26" t="s">
        <v>409</v>
      </c>
      <c r="J21" s="6" t="s">
        <v>590</v>
      </c>
      <c r="K21" s="6" t="s">
        <v>779</v>
      </c>
      <c r="L21" s="67" t="s">
        <v>959</v>
      </c>
      <c r="M21" s="67" t="s">
        <v>406</v>
      </c>
      <c r="N21" s="6" t="s">
        <v>183</v>
      </c>
      <c r="O21" s="6" t="s">
        <v>30</v>
      </c>
      <c r="P21" s="6" t="s">
        <v>184</v>
      </c>
      <c r="Q21" s="6" t="s">
        <v>32</v>
      </c>
      <c r="R21" s="6" t="s">
        <v>64</v>
      </c>
      <c r="S21" s="6" t="s">
        <v>34</v>
      </c>
      <c r="T21" s="6" t="s">
        <v>185</v>
      </c>
      <c r="U21" s="6" t="s">
        <v>447</v>
      </c>
      <c r="V21" s="6"/>
      <c r="W21" s="6"/>
      <c r="X21" s="6" t="s">
        <v>62</v>
      </c>
      <c r="Y21" s="6"/>
      <c r="Z21" s="6"/>
      <c r="AA21" s="6"/>
      <c r="AB21" s="6"/>
      <c r="AC21" s="6" t="s">
        <v>41</v>
      </c>
      <c r="AD21" s="6" t="s">
        <v>42</v>
      </c>
      <c r="AE21" s="6" t="s">
        <v>43</v>
      </c>
      <c r="AF21" s="6" t="s">
        <v>43</v>
      </c>
      <c r="AG21" s="6" t="s">
        <v>98</v>
      </c>
      <c r="AH21" s="6" t="s">
        <v>186</v>
      </c>
      <c r="AI21" s="6"/>
      <c r="AJ21" s="70" t="s">
        <v>187</v>
      </c>
      <c r="AK21" s="48"/>
      <c r="AL21" s="6" t="s">
        <v>47</v>
      </c>
      <c r="AM21" s="8" t="s">
        <v>48</v>
      </c>
      <c r="AN21" s="9" t="s">
        <v>188</v>
      </c>
      <c r="AO21" s="10">
        <v>57</v>
      </c>
      <c r="AP21" s="58"/>
    </row>
    <row r="22" spans="1:42" ht="105" x14ac:dyDescent="0.25">
      <c r="A22" s="8">
        <f t="shared" si="0"/>
        <v>21</v>
      </c>
      <c r="B22" s="6" t="s">
        <v>26</v>
      </c>
      <c r="C22" s="6" t="s">
        <v>27</v>
      </c>
      <c r="D22" s="7">
        <v>42533</v>
      </c>
      <c r="E22" s="51">
        <v>9.7222222218988463E-2</v>
      </c>
      <c r="F22" s="51"/>
      <c r="G22" s="51"/>
      <c r="H22" s="107">
        <v>1</v>
      </c>
      <c r="I22" s="35" t="s">
        <v>515</v>
      </c>
      <c r="J22" s="6" t="s">
        <v>590</v>
      </c>
      <c r="K22" s="6" t="s">
        <v>779</v>
      </c>
      <c r="L22" s="67" t="s">
        <v>960</v>
      </c>
      <c r="M22" s="67" t="s">
        <v>406</v>
      </c>
      <c r="N22" s="6" t="s">
        <v>189</v>
      </c>
      <c r="O22" s="6" t="s">
        <v>190</v>
      </c>
      <c r="P22" s="6" t="s">
        <v>191</v>
      </c>
      <c r="Q22" s="6" t="s">
        <v>32</v>
      </c>
      <c r="R22" s="6" t="s">
        <v>64</v>
      </c>
      <c r="S22" s="6" t="s">
        <v>34</v>
      </c>
      <c r="T22" s="6" t="s">
        <v>192</v>
      </c>
      <c r="U22" s="6" t="s">
        <v>447</v>
      </c>
      <c r="V22" s="6" t="s">
        <v>33</v>
      </c>
      <c r="W22" s="6" t="s">
        <v>38</v>
      </c>
      <c r="X22" s="6" t="s">
        <v>193</v>
      </c>
      <c r="Y22" s="6" t="s">
        <v>40</v>
      </c>
      <c r="Z22" s="6"/>
      <c r="AA22" s="6"/>
      <c r="AB22" s="6"/>
      <c r="AC22" s="6" t="s">
        <v>41</v>
      </c>
      <c r="AD22" s="6" t="s">
        <v>42</v>
      </c>
      <c r="AE22" s="6" t="s">
        <v>43</v>
      </c>
      <c r="AF22" s="6" t="s">
        <v>43</v>
      </c>
      <c r="AG22" s="6" t="s">
        <v>98</v>
      </c>
      <c r="AH22" s="6" t="s">
        <v>194</v>
      </c>
      <c r="AI22" s="6"/>
      <c r="AJ22" s="70" t="s">
        <v>195</v>
      </c>
      <c r="AK22" s="48"/>
      <c r="AL22" s="6" t="s">
        <v>47</v>
      </c>
      <c r="AM22" s="8" t="s">
        <v>48</v>
      </c>
      <c r="AN22" s="9" t="s">
        <v>196</v>
      </c>
      <c r="AO22" s="10">
        <v>52</v>
      </c>
      <c r="AP22" s="58"/>
    </row>
    <row r="23" spans="1:42" ht="45" x14ac:dyDescent="0.25">
      <c r="A23" s="8">
        <f t="shared" si="0"/>
        <v>22</v>
      </c>
      <c r="B23" s="6" t="s">
        <v>26</v>
      </c>
      <c r="C23" s="6" t="s">
        <v>56</v>
      </c>
      <c r="D23" s="7">
        <v>42534</v>
      </c>
      <c r="E23" s="51">
        <v>0.5</v>
      </c>
      <c r="F23" s="51"/>
      <c r="G23" s="51"/>
      <c r="H23" s="107">
        <v>1</v>
      </c>
      <c r="I23" s="26" t="s">
        <v>460</v>
      </c>
      <c r="J23" s="6" t="s">
        <v>590</v>
      </c>
      <c r="K23" s="6" t="s">
        <v>771</v>
      </c>
      <c r="L23" s="67" t="s">
        <v>961</v>
      </c>
      <c r="M23" s="67" t="s">
        <v>406</v>
      </c>
      <c r="N23" s="6" t="s">
        <v>197</v>
      </c>
      <c r="O23" s="6" t="s">
        <v>198</v>
      </c>
      <c r="P23" s="6" t="s">
        <v>199</v>
      </c>
      <c r="Q23" s="6" t="s">
        <v>32</v>
      </c>
      <c r="R23" s="6"/>
      <c r="S23" s="6"/>
      <c r="T23" s="6"/>
      <c r="U23" s="6" t="s">
        <v>488</v>
      </c>
      <c r="V23" s="6"/>
      <c r="W23" s="6"/>
      <c r="X23" s="6"/>
      <c r="Y23" s="6"/>
      <c r="Z23" s="6"/>
      <c r="AA23" s="6"/>
      <c r="AB23" s="6"/>
      <c r="AC23" s="6" t="s">
        <v>65</v>
      </c>
      <c r="AD23" s="6" t="s">
        <v>42</v>
      </c>
      <c r="AE23" s="6" t="s">
        <v>43</v>
      </c>
      <c r="AF23" s="6" t="s">
        <v>43</v>
      </c>
      <c r="AG23" s="6" t="s">
        <v>200</v>
      </c>
      <c r="AH23" s="6" t="s">
        <v>201</v>
      </c>
      <c r="AI23" s="6"/>
      <c r="AJ23" s="70" t="s">
        <v>202</v>
      </c>
      <c r="AK23" s="48"/>
      <c r="AL23" s="6" t="s">
        <v>146</v>
      </c>
      <c r="AM23" s="8" t="s">
        <v>48</v>
      </c>
      <c r="AN23" s="9" t="s">
        <v>182</v>
      </c>
      <c r="AO23" s="9">
        <v>1</v>
      </c>
      <c r="AP23" s="58"/>
    </row>
    <row r="24" spans="1:42" ht="45" x14ac:dyDescent="0.25">
      <c r="A24" s="8">
        <f t="shared" si="0"/>
        <v>23</v>
      </c>
      <c r="B24" s="6" t="s">
        <v>26</v>
      </c>
      <c r="C24" s="6" t="s">
        <v>27</v>
      </c>
      <c r="D24" s="7">
        <v>42536</v>
      </c>
      <c r="E24" s="51">
        <v>0.31597222221898846</v>
      </c>
      <c r="F24" s="51"/>
      <c r="G24" s="51"/>
      <c r="H24" s="107">
        <v>1</v>
      </c>
      <c r="I24" s="6" t="s">
        <v>494</v>
      </c>
      <c r="J24" s="6" t="s">
        <v>590</v>
      </c>
      <c r="K24" s="6" t="s">
        <v>779</v>
      </c>
      <c r="L24" s="67" t="s">
        <v>962</v>
      </c>
      <c r="M24" s="67" t="s">
        <v>406</v>
      </c>
      <c r="N24" s="6" t="s">
        <v>203</v>
      </c>
      <c r="O24" s="6" t="s">
        <v>204</v>
      </c>
      <c r="P24" s="6" t="s">
        <v>205</v>
      </c>
      <c r="Q24" s="6" t="s">
        <v>32</v>
      </c>
      <c r="R24" s="6" t="s">
        <v>64</v>
      </c>
      <c r="S24" s="6" t="s">
        <v>34</v>
      </c>
      <c r="T24" s="6" t="s">
        <v>206</v>
      </c>
      <c r="U24" s="6" t="s">
        <v>447</v>
      </c>
      <c r="V24" s="6" t="s">
        <v>64</v>
      </c>
      <c r="W24" s="6" t="s">
        <v>34</v>
      </c>
      <c r="X24" s="6" t="s">
        <v>207</v>
      </c>
      <c r="Y24" s="6" t="s">
        <v>40</v>
      </c>
      <c r="Z24" s="6"/>
      <c r="AA24" s="6"/>
      <c r="AB24" s="6"/>
      <c r="AC24" s="6" t="s">
        <v>41</v>
      </c>
      <c r="AD24" s="6" t="s">
        <v>42</v>
      </c>
      <c r="AE24" s="6" t="s">
        <v>43</v>
      </c>
      <c r="AF24" s="6" t="s">
        <v>43</v>
      </c>
      <c r="AG24" s="6" t="s">
        <v>98</v>
      </c>
      <c r="AH24" s="6" t="s">
        <v>208</v>
      </c>
      <c r="AI24" s="6"/>
      <c r="AJ24" s="70" t="s">
        <v>209</v>
      </c>
      <c r="AK24" s="48"/>
      <c r="AL24" s="6" t="s">
        <v>47</v>
      </c>
      <c r="AM24" s="8" t="s">
        <v>48</v>
      </c>
      <c r="AN24" s="9" t="s">
        <v>210</v>
      </c>
      <c r="AO24" s="10">
        <v>52</v>
      </c>
      <c r="AP24" s="58"/>
    </row>
    <row r="25" spans="1:42" ht="16.7" customHeight="1" x14ac:dyDescent="0.25">
      <c r="A25" s="8">
        <f t="shared" si="0"/>
        <v>24</v>
      </c>
      <c r="B25" s="6" t="s">
        <v>26</v>
      </c>
      <c r="C25" s="6" t="s">
        <v>27</v>
      </c>
      <c r="D25" s="7">
        <v>42539</v>
      </c>
      <c r="E25" s="51">
        <v>0.91944444444379769</v>
      </c>
      <c r="F25" s="51"/>
      <c r="G25" s="51"/>
      <c r="H25" s="107">
        <v>1</v>
      </c>
      <c r="I25" s="6" t="s">
        <v>467</v>
      </c>
      <c r="J25" s="6" t="s">
        <v>590</v>
      </c>
      <c r="K25" s="6" t="s">
        <v>779</v>
      </c>
      <c r="L25" s="67" t="s">
        <v>963</v>
      </c>
      <c r="M25" s="67" t="s">
        <v>406</v>
      </c>
      <c r="N25" s="6" t="s">
        <v>211</v>
      </c>
      <c r="O25" s="6" t="s">
        <v>212</v>
      </c>
      <c r="P25" s="6" t="s">
        <v>213</v>
      </c>
      <c r="Q25" s="6" t="s">
        <v>61</v>
      </c>
      <c r="R25" s="6"/>
      <c r="S25" s="6"/>
      <c r="T25" s="6" t="s">
        <v>214</v>
      </c>
      <c r="U25" s="6" t="s">
        <v>713</v>
      </c>
      <c r="V25" s="6" t="s">
        <v>215</v>
      </c>
      <c r="W25" s="6" t="s">
        <v>38</v>
      </c>
      <c r="X25" s="6" t="s">
        <v>216</v>
      </c>
      <c r="Y25" s="6" t="s">
        <v>40</v>
      </c>
      <c r="Z25" s="6"/>
      <c r="AA25" s="6"/>
      <c r="AB25" s="6"/>
      <c r="AC25" s="6" t="s">
        <v>41</v>
      </c>
      <c r="AD25" s="6" t="s">
        <v>42</v>
      </c>
      <c r="AE25" s="6" t="s">
        <v>43</v>
      </c>
      <c r="AF25" s="6" t="s">
        <v>43</v>
      </c>
      <c r="AG25" s="6" t="s">
        <v>98</v>
      </c>
      <c r="AH25" s="6" t="s">
        <v>217</v>
      </c>
      <c r="AI25" s="6"/>
      <c r="AJ25" s="70" t="s">
        <v>218</v>
      </c>
      <c r="AK25" s="48"/>
      <c r="AL25" s="6" t="s">
        <v>47</v>
      </c>
      <c r="AM25" s="8" t="s">
        <v>93</v>
      </c>
      <c r="AN25" s="9" t="s">
        <v>219</v>
      </c>
      <c r="AO25" s="10">
        <v>33</v>
      </c>
      <c r="AP25" s="58"/>
    </row>
    <row r="26" spans="1:42" ht="45" x14ac:dyDescent="0.25">
      <c r="A26" s="8">
        <f t="shared" si="0"/>
        <v>25</v>
      </c>
      <c r="B26" s="6" t="s">
        <v>26</v>
      </c>
      <c r="C26" s="6" t="s">
        <v>56</v>
      </c>
      <c r="D26" s="7">
        <v>42548</v>
      </c>
      <c r="E26" s="51">
        <v>0.79166666666424135</v>
      </c>
      <c r="F26" s="51"/>
      <c r="G26" s="51"/>
      <c r="H26" s="107">
        <v>1</v>
      </c>
      <c r="I26" s="26" t="s">
        <v>460</v>
      </c>
      <c r="J26" s="6" t="s">
        <v>590</v>
      </c>
      <c r="K26" s="6" t="s">
        <v>779</v>
      </c>
      <c r="L26" s="67" t="s">
        <v>964</v>
      </c>
      <c r="M26" s="67" t="s">
        <v>406</v>
      </c>
      <c r="N26" s="6" t="s">
        <v>220</v>
      </c>
      <c r="O26" s="6" t="s">
        <v>221</v>
      </c>
      <c r="P26" s="6" t="s">
        <v>222</v>
      </c>
      <c r="Q26" s="6" t="s">
        <v>61</v>
      </c>
      <c r="R26" s="6"/>
      <c r="S26" s="6"/>
      <c r="T26" s="6"/>
      <c r="U26" s="6" t="s">
        <v>63</v>
      </c>
      <c r="V26" s="6"/>
      <c r="W26" s="6"/>
      <c r="X26" s="6"/>
      <c r="Y26" s="6"/>
      <c r="Z26" s="6"/>
      <c r="AA26" s="6"/>
      <c r="AB26" s="6"/>
      <c r="AC26" s="6" t="s">
        <v>65</v>
      </c>
      <c r="AD26" s="6" t="s">
        <v>66</v>
      </c>
      <c r="AE26" s="6" t="s">
        <v>67</v>
      </c>
      <c r="AF26" s="6" t="s">
        <v>223</v>
      </c>
      <c r="AG26" s="6" t="s">
        <v>224</v>
      </c>
      <c r="AH26" s="6" t="s">
        <v>225</v>
      </c>
      <c r="AI26" s="6"/>
      <c r="AJ26" s="70" t="s">
        <v>226</v>
      </c>
      <c r="AK26" s="48"/>
      <c r="AL26" s="6" t="s">
        <v>47</v>
      </c>
      <c r="AM26" s="8" t="s">
        <v>48</v>
      </c>
      <c r="AN26" s="9" t="s">
        <v>227</v>
      </c>
      <c r="AO26" s="10" t="s">
        <v>56</v>
      </c>
      <c r="AP26" s="58"/>
    </row>
    <row r="27" spans="1:42" ht="45" x14ac:dyDescent="0.25">
      <c r="A27" s="8">
        <f t="shared" si="0"/>
        <v>26</v>
      </c>
      <c r="B27" s="6" t="s">
        <v>26</v>
      </c>
      <c r="C27" s="6" t="s">
        <v>27</v>
      </c>
      <c r="D27" s="7">
        <v>42556</v>
      </c>
      <c r="E27" s="51">
        <v>0.20555555555555557</v>
      </c>
      <c r="F27" s="51"/>
      <c r="G27" s="51"/>
      <c r="H27" s="107">
        <v>1</v>
      </c>
      <c r="I27" s="26" t="s">
        <v>432</v>
      </c>
      <c r="J27" s="6" t="s">
        <v>615</v>
      </c>
      <c r="K27" s="6" t="s">
        <v>779</v>
      </c>
      <c r="L27" s="67" t="s">
        <v>965</v>
      </c>
      <c r="M27" s="67" t="s">
        <v>406</v>
      </c>
      <c r="N27" s="6" t="s">
        <v>228</v>
      </c>
      <c r="O27" s="6" t="s">
        <v>229</v>
      </c>
      <c r="P27" s="6" t="s">
        <v>230</v>
      </c>
      <c r="Q27" s="6" t="s">
        <v>32</v>
      </c>
      <c r="R27" s="6" t="s">
        <v>64</v>
      </c>
      <c r="S27" s="6" t="s">
        <v>34</v>
      </c>
      <c r="T27" s="6" t="s">
        <v>146</v>
      </c>
      <c r="U27" s="6" t="s">
        <v>447</v>
      </c>
      <c r="V27" s="6"/>
      <c r="W27" s="6"/>
      <c r="X27" s="6" t="s">
        <v>146</v>
      </c>
      <c r="Y27" s="6"/>
      <c r="Z27" s="6"/>
      <c r="AA27" s="6"/>
      <c r="AB27" s="6"/>
      <c r="AC27" s="6" t="s">
        <v>41</v>
      </c>
      <c r="AD27" s="6" t="s">
        <v>42</v>
      </c>
      <c r="AE27" s="6"/>
      <c r="AF27" s="6"/>
      <c r="AG27" s="6" t="s">
        <v>231</v>
      </c>
      <c r="AH27" s="6" t="s">
        <v>232</v>
      </c>
      <c r="AI27" s="6"/>
      <c r="AJ27" s="70" t="s">
        <v>233</v>
      </c>
      <c r="AK27" s="48"/>
      <c r="AL27" s="6" t="s">
        <v>146</v>
      </c>
      <c r="AM27" s="8" t="s">
        <v>48</v>
      </c>
      <c r="AN27" s="9" t="s">
        <v>234</v>
      </c>
      <c r="AO27" s="9" t="s">
        <v>146</v>
      </c>
      <c r="AP27" s="58"/>
    </row>
    <row r="28" spans="1:42" ht="30" x14ac:dyDescent="0.25">
      <c r="A28" s="8">
        <f t="shared" si="0"/>
        <v>27</v>
      </c>
      <c r="B28" s="6" t="s">
        <v>26</v>
      </c>
      <c r="C28" s="6" t="s">
        <v>56</v>
      </c>
      <c r="D28" s="7">
        <v>42560</v>
      </c>
      <c r="E28" s="51">
        <v>0.91666666666424135</v>
      </c>
      <c r="F28" s="51"/>
      <c r="G28" s="51"/>
      <c r="H28" s="107">
        <v>1</v>
      </c>
      <c r="I28" s="6" t="s">
        <v>467</v>
      </c>
      <c r="J28" s="6" t="s">
        <v>615</v>
      </c>
      <c r="K28" s="6" t="s">
        <v>779</v>
      </c>
      <c r="L28" s="67" t="s">
        <v>966</v>
      </c>
      <c r="M28" s="67" t="s">
        <v>406</v>
      </c>
      <c r="N28" s="6" t="s">
        <v>235</v>
      </c>
      <c r="O28" s="6" t="s">
        <v>86</v>
      </c>
      <c r="P28" s="6" t="s">
        <v>236</v>
      </c>
      <c r="Q28" s="6" t="s">
        <v>61</v>
      </c>
      <c r="R28" s="6"/>
      <c r="S28" s="6"/>
      <c r="T28" s="6"/>
      <c r="U28" s="6" t="s">
        <v>63</v>
      </c>
      <c r="V28" s="6"/>
      <c r="W28" s="6"/>
      <c r="X28" s="6"/>
      <c r="Y28" s="6"/>
      <c r="Z28" s="6"/>
      <c r="AA28" s="6"/>
      <c r="AB28" s="6"/>
      <c r="AC28" s="6" t="s">
        <v>65</v>
      </c>
      <c r="AD28" s="6" t="s">
        <v>66</v>
      </c>
      <c r="AE28" s="6" t="s">
        <v>237</v>
      </c>
      <c r="AF28" s="6" t="s">
        <v>238</v>
      </c>
      <c r="AG28" s="6" t="s">
        <v>239</v>
      </c>
      <c r="AH28" s="6" t="s">
        <v>70</v>
      </c>
      <c r="AI28" s="6"/>
      <c r="AJ28" s="70" t="s">
        <v>240</v>
      </c>
      <c r="AK28" s="48"/>
      <c r="AL28" s="6" t="s">
        <v>47</v>
      </c>
      <c r="AM28" s="8" t="s">
        <v>48</v>
      </c>
      <c r="AN28" s="9" t="s">
        <v>241</v>
      </c>
      <c r="AO28" s="10" t="s">
        <v>56</v>
      </c>
      <c r="AP28" s="58"/>
    </row>
    <row r="29" spans="1:42" x14ac:dyDescent="0.25">
      <c r="A29" s="8">
        <f t="shared" si="0"/>
        <v>28</v>
      </c>
      <c r="B29" s="6" t="s">
        <v>26</v>
      </c>
      <c r="C29" s="6" t="s">
        <v>56</v>
      </c>
      <c r="D29" s="7">
        <v>42578</v>
      </c>
      <c r="E29" s="51">
        <v>0.85763888889050577</v>
      </c>
      <c r="F29" s="51"/>
      <c r="G29" s="51"/>
      <c r="H29" s="107">
        <v>1</v>
      </c>
      <c r="I29" s="6" t="s">
        <v>494</v>
      </c>
      <c r="J29" s="6" t="s">
        <v>615</v>
      </c>
      <c r="K29" s="6" t="s">
        <v>771</v>
      </c>
      <c r="L29" s="67" t="s">
        <v>967</v>
      </c>
      <c r="M29" s="67" t="s">
        <v>406</v>
      </c>
      <c r="N29" s="6" t="s">
        <v>242</v>
      </c>
      <c r="O29" s="6" t="s">
        <v>243</v>
      </c>
      <c r="P29" s="6" t="s">
        <v>244</v>
      </c>
      <c r="Q29" s="6" t="s">
        <v>61</v>
      </c>
      <c r="R29" s="6"/>
      <c r="S29" s="6"/>
      <c r="T29" s="6"/>
      <c r="U29" s="6" t="s">
        <v>63</v>
      </c>
      <c r="V29" s="6"/>
      <c r="W29" s="6"/>
      <c r="X29" s="6"/>
      <c r="Y29" s="6"/>
      <c r="Z29" s="6"/>
      <c r="AA29" s="6"/>
      <c r="AB29" s="6"/>
      <c r="AC29" s="6" t="s">
        <v>65</v>
      </c>
      <c r="AD29" s="6" t="s">
        <v>66</v>
      </c>
      <c r="AE29" s="6" t="s">
        <v>245</v>
      </c>
      <c r="AF29" s="6" t="s">
        <v>246</v>
      </c>
      <c r="AG29" s="6" t="s">
        <v>247</v>
      </c>
      <c r="AH29" s="6" t="s">
        <v>248</v>
      </c>
      <c r="AI29" s="6"/>
      <c r="AJ29" s="70" t="s">
        <v>82</v>
      </c>
      <c r="AK29" s="48"/>
      <c r="AL29" s="6" t="s">
        <v>47</v>
      </c>
      <c r="AM29" s="8" t="s">
        <v>48</v>
      </c>
      <c r="AN29" s="9" t="s">
        <v>210</v>
      </c>
      <c r="AO29" s="10" t="s">
        <v>56</v>
      </c>
      <c r="AP29" s="58"/>
    </row>
    <row r="30" spans="1:42" ht="45" x14ac:dyDescent="0.25">
      <c r="A30" s="8">
        <f t="shared" si="0"/>
        <v>29</v>
      </c>
      <c r="B30" s="6" t="s">
        <v>26</v>
      </c>
      <c r="C30" s="6" t="s">
        <v>27</v>
      </c>
      <c r="D30" s="7">
        <v>42584</v>
      </c>
      <c r="E30" s="51">
        <v>0.61458333333575865</v>
      </c>
      <c r="F30" s="51"/>
      <c r="G30" s="51"/>
      <c r="H30" s="107">
        <v>1</v>
      </c>
      <c r="I30" s="26" t="s">
        <v>432</v>
      </c>
      <c r="J30" s="6" t="s">
        <v>638</v>
      </c>
      <c r="K30" s="6" t="s">
        <v>779</v>
      </c>
      <c r="L30" s="67" t="s">
        <v>968</v>
      </c>
      <c r="M30" s="67" t="s">
        <v>406</v>
      </c>
      <c r="N30" s="6" t="s">
        <v>249</v>
      </c>
      <c r="O30" s="6" t="s">
        <v>250</v>
      </c>
      <c r="P30" s="6" t="s">
        <v>251</v>
      </c>
      <c r="Q30" s="6" t="s">
        <v>61</v>
      </c>
      <c r="R30" s="6"/>
      <c r="S30" s="6"/>
      <c r="T30" s="6" t="s">
        <v>252</v>
      </c>
      <c r="U30" s="6" t="s">
        <v>413</v>
      </c>
      <c r="V30" s="6" t="s">
        <v>64</v>
      </c>
      <c r="W30" s="6" t="s">
        <v>34</v>
      </c>
      <c r="X30" s="6" t="s">
        <v>62</v>
      </c>
      <c r="Y30" s="6" t="s">
        <v>40</v>
      </c>
      <c r="Z30" s="6"/>
      <c r="AA30" s="6"/>
      <c r="AB30" s="6"/>
      <c r="AC30" s="6" t="s">
        <v>41</v>
      </c>
      <c r="AD30" s="6" t="s">
        <v>42</v>
      </c>
      <c r="AE30" s="6" t="s">
        <v>43</v>
      </c>
      <c r="AF30" s="6" t="s">
        <v>43</v>
      </c>
      <c r="AG30" s="6" t="s">
        <v>253</v>
      </c>
      <c r="AH30" s="6" t="s">
        <v>159</v>
      </c>
      <c r="AI30" s="6"/>
      <c r="AJ30" s="70" t="s">
        <v>254</v>
      </c>
      <c r="AK30" s="48"/>
      <c r="AL30" s="6" t="s">
        <v>47</v>
      </c>
      <c r="AM30" s="8" t="s">
        <v>48</v>
      </c>
      <c r="AN30" s="9" t="s">
        <v>255</v>
      </c>
      <c r="AO30" s="10">
        <v>53</v>
      </c>
      <c r="AP30" s="58"/>
    </row>
    <row r="31" spans="1:42" ht="45" x14ac:dyDescent="0.25">
      <c r="A31" s="8">
        <f t="shared" si="0"/>
        <v>30</v>
      </c>
      <c r="B31" s="6" t="s">
        <v>26</v>
      </c>
      <c r="C31" s="6" t="s">
        <v>27</v>
      </c>
      <c r="D31" s="7">
        <v>42588</v>
      </c>
      <c r="E31" s="51">
        <v>0.80486111110803904</v>
      </c>
      <c r="F31" s="51"/>
      <c r="G31" s="51"/>
      <c r="H31" s="107">
        <v>1</v>
      </c>
      <c r="I31" s="6" t="s">
        <v>467</v>
      </c>
      <c r="J31" s="6" t="s">
        <v>638</v>
      </c>
      <c r="K31" s="6" t="s">
        <v>771</v>
      </c>
      <c r="L31" s="67" t="s">
        <v>969</v>
      </c>
      <c r="M31" s="67" t="s">
        <v>406</v>
      </c>
      <c r="N31" s="6" t="s">
        <v>256</v>
      </c>
      <c r="O31" s="6" t="s">
        <v>257</v>
      </c>
      <c r="P31" s="6" t="s">
        <v>258</v>
      </c>
      <c r="Q31" s="6" t="s">
        <v>61</v>
      </c>
      <c r="R31" s="6"/>
      <c r="S31" s="6"/>
      <c r="T31" s="6" t="s">
        <v>62</v>
      </c>
      <c r="U31" s="6" t="s">
        <v>413</v>
      </c>
      <c r="V31" s="6" t="s">
        <v>64</v>
      </c>
      <c r="W31" s="6" t="s">
        <v>34</v>
      </c>
      <c r="X31" s="6" t="s">
        <v>259</v>
      </c>
      <c r="Y31" s="6" t="s">
        <v>260</v>
      </c>
      <c r="Z31" s="6"/>
      <c r="AA31" s="6"/>
      <c r="AB31" s="6"/>
      <c r="AC31" s="6" t="s">
        <v>41</v>
      </c>
      <c r="AD31" s="6" t="s">
        <v>42</v>
      </c>
      <c r="AE31" s="6" t="s">
        <v>43</v>
      </c>
      <c r="AF31" s="6" t="s">
        <v>43</v>
      </c>
      <c r="AG31" s="6" t="s">
        <v>261</v>
      </c>
      <c r="AH31" s="6" t="s">
        <v>262</v>
      </c>
      <c r="AI31" s="6"/>
      <c r="AJ31" s="70" t="s">
        <v>263</v>
      </c>
      <c r="AK31" s="48"/>
      <c r="AL31" s="6" t="s">
        <v>47</v>
      </c>
      <c r="AM31" s="8" t="s">
        <v>48</v>
      </c>
      <c r="AN31" s="9" t="s">
        <v>264</v>
      </c>
      <c r="AO31" s="10">
        <v>39</v>
      </c>
      <c r="AP31" s="58"/>
    </row>
    <row r="32" spans="1:42" ht="16.7" customHeight="1" x14ac:dyDescent="0.25">
      <c r="A32" s="8">
        <f t="shared" si="0"/>
        <v>31</v>
      </c>
      <c r="B32" s="6" t="s">
        <v>26</v>
      </c>
      <c r="C32" s="6" t="s">
        <v>56</v>
      </c>
      <c r="D32" s="7">
        <v>42596</v>
      </c>
      <c r="E32" s="51">
        <v>0.11111111110949423</v>
      </c>
      <c r="F32" s="51"/>
      <c r="G32" s="51"/>
      <c r="H32" s="107">
        <v>1</v>
      </c>
      <c r="I32" s="35" t="s">
        <v>515</v>
      </c>
      <c r="J32" s="6" t="s">
        <v>638</v>
      </c>
      <c r="K32" s="6" t="s">
        <v>779</v>
      </c>
      <c r="L32" s="67" t="s">
        <v>970</v>
      </c>
      <c r="M32" s="67" t="s">
        <v>406</v>
      </c>
      <c r="N32" s="6" t="s">
        <v>265</v>
      </c>
      <c r="O32" s="6" t="s">
        <v>144</v>
      </c>
      <c r="P32" s="6" t="s">
        <v>266</v>
      </c>
      <c r="Q32" s="6" t="s">
        <v>32</v>
      </c>
      <c r="R32" s="6"/>
      <c r="S32" s="6"/>
      <c r="T32" s="6"/>
      <c r="U32" s="6" t="s">
        <v>488</v>
      </c>
      <c r="V32" s="6"/>
      <c r="W32" s="6"/>
      <c r="X32" s="6"/>
      <c r="Y32" s="6"/>
      <c r="Z32" s="6"/>
      <c r="AA32" s="6"/>
      <c r="AB32" s="6"/>
      <c r="AC32" s="6" t="s">
        <v>65</v>
      </c>
      <c r="AD32" s="6" t="s">
        <v>66</v>
      </c>
      <c r="AE32" s="6" t="s">
        <v>267</v>
      </c>
      <c r="AF32" s="6" t="s">
        <v>268</v>
      </c>
      <c r="AG32" s="6" t="s">
        <v>269</v>
      </c>
      <c r="AH32" s="6" t="s">
        <v>270</v>
      </c>
      <c r="AI32" s="6"/>
      <c r="AJ32" s="70" t="s">
        <v>271</v>
      </c>
      <c r="AK32" s="48"/>
      <c r="AL32" s="6" t="s">
        <v>47</v>
      </c>
      <c r="AM32" s="8" t="s">
        <v>48</v>
      </c>
      <c r="AN32" s="9" t="s">
        <v>264</v>
      </c>
      <c r="AO32" s="10" t="s">
        <v>56</v>
      </c>
      <c r="AP32" s="58"/>
    </row>
    <row r="33" spans="1:42" ht="60" x14ac:dyDescent="0.25">
      <c r="A33" s="8">
        <f t="shared" si="0"/>
        <v>32</v>
      </c>
      <c r="B33" s="6" t="s">
        <v>26</v>
      </c>
      <c r="C33" s="6" t="s">
        <v>27</v>
      </c>
      <c r="D33" s="7">
        <v>42596</v>
      </c>
      <c r="E33" s="51">
        <v>0.3125</v>
      </c>
      <c r="F33" s="51"/>
      <c r="G33" s="51"/>
      <c r="H33" s="107">
        <v>1</v>
      </c>
      <c r="I33" s="35" t="s">
        <v>515</v>
      </c>
      <c r="J33" s="6" t="s">
        <v>638</v>
      </c>
      <c r="K33" s="6" t="s">
        <v>779</v>
      </c>
      <c r="L33" s="67" t="s">
        <v>971</v>
      </c>
      <c r="M33" s="67" t="s">
        <v>406</v>
      </c>
      <c r="N33" s="6" t="s">
        <v>272</v>
      </c>
      <c r="O33" s="6" t="s">
        <v>273</v>
      </c>
      <c r="P33" s="6" t="s">
        <v>274</v>
      </c>
      <c r="Q33" s="6" t="s">
        <v>32</v>
      </c>
      <c r="R33" s="6" t="s">
        <v>64</v>
      </c>
      <c r="S33" s="6" t="s">
        <v>34</v>
      </c>
      <c r="T33" s="6" t="s">
        <v>275</v>
      </c>
      <c r="U33" s="6" t="s">
        <v>447</v>
      </c>
      <c r="V33" s="6" t="s">
        <v>138</v>
      </c>
      <c r="W33" s="6" t="s">
        <v>34</v>
      </c>
      <c r="X33" s="6" t="s">
        <v>276</v>
      </c>
      <c r="Y33" s="6" t="s">
        <v>277</v>
      </c>
      <c r="Z33" s="6"/>
      <c r="AA33" s="6"/>
      <c r="AB33" s="6"/>
      <c r="AC33" s="6" t="s">
        <v>41</v>
      </c>
      <c r="AD33" s="6" t="s">
        <v>42</v>
      </c>
      <c r="AE33" s="6" t="s">
        <v>43</v>
      </c>
      <c r="AF33" s="6" t="s">
        <v>43</v>
      </c>
      <c r="AG33" s="6" t="s">
        <v>278</v>
      </c>
      <c r="AH33" s="6" t="s">
        <v>279</v>
      </c>
      <c r="AI33" s="6"/>
      <c r="AJ33" s="70" t="s">
        <v>280</v>
      </c>
      <c r="AK33" s="48"/>
      <c r="AL33" s="6" t="s">
        <v>47</v>
      </c>
      <c r="AM33" s="8" t="s">
        <v>48</v>
      </c>
      <c r="AN33" s="9" t="s">
        <v>281</v>
      </c>
      <c r="AO33" s="10">
        <v>52</v>
      </c>
      <c r="AP33" s="58"/>
    </row>
    <row r="34" spans="1:42" ht="60" x14ac:dyDescent="0.25">
      <c r="A34" s="8">
        <f t="shared" si="0"/>
        <v>33</v>
      </c>
      <c r="B34" s="6" t="s">
        <v>26</v>
      </c>
      <c r="C34" s="6" t="s">
        <v>56</v>
      </c>
      <c r="D34" s="7">
        <v>42603</v>
      </c>
      <c r="E34" s="51">
        <v>0.72916666666424135</v>
      </c>
      <c r="F34" s="51"/>
      <c r="G34" s="51"/>
      <c r="H34" s="107">
        <v>1</v>
      </c>
      <c r="I34" s="35" t="s">
        <v>515</v>
      </c>
      <c r="J34" s="6" t="s">
        <v>638</v>
      </c>
      <c r="K34" s="6" t="s">
        <v>771</v>
      </c>
      <c r="L34" s="67" t="s">
        <v>972</v>
      </c>
      <c r="M34" s="67" t="s">
        <v>406</v>
      </c>
      <c r="N34" s="6" t="s">
        <v>282</v>
      </c>
      <c r="O34" s="6" t="s">
        <v>283</v>
      </c>
      <c r="P34" s="6" t="s">
        <v>284</v>
      </c>
      <c r="Q34" s="6" t="s">
        <v>32</v>
      </c>
      <c r="R34" s="6"/>
      <c r="S34" s="6"/>
      <c r="T34" s="6"/>
      <c r="U34" s="6" t="s">
        <v>435</v>
      </c>
      <c r="V34" s="6"/>
      <c r="W34" s="6"/>
      <c r="X34" s="6"/>
      <c r="Y34" s="6"/>
      <c r="Z34" s="6"/>
      <c r="AA34" s="6"/>
      <c r="AB34" s="6"/>
      <c r="AC34" s="6" t="s">
        <v>65</v>
      </c>
      <c r="AD34" s="6" t="s">
        <v>66</v>
      </c>
      <c r="AE34" s="6" t="s">
        <v>67</v>
      </c>
      <c r="AF34" s="6" t="s">
        <v>285</v>
      </c>
      <c r="AG34" s="6" t="s">
        <v>286</v>
      </c>
      <c r="AH34" s="6" t="s">
        <v>287</v>
      </c>
      <c r="AI34" s="6"/>
      <c r="AJ34" s="70" t="s">
        <v>271</v>
      </c>
      <c r="AK34" s="48"/>
      <c r="AL34" s="6" t="s">
        <v>47</v>
      </c>
      <c r="AM34" s="8" t="s">
        <v>48</v>
      </c>
      <c r="AN34" s="9" t="s">
        <v>241</v>
      </c>
      <c r="AO34" s="10" t="s">
        <v>56</v>
      </c>
      <c r="AP34" s="58"/>
    </row>
    <row r="35" spans="1:42" ht="75" x14ac:dyDescent="0.25">
      <c r="A35" s="8">
        <f t="shared" si="0"/>
        <v>34</v>
      </c>
      <c r="B35" s="6" t="s">
        <v>26</v>
      </c>
      <c r="C35" s="6" t="s">
        <v>56</v>
      </c>
      <c r="D35" s="7">
        <v>42611</v>
      </c>
      <c r="E35" s="51"/>
      <c r="F35" s="51"/>
      <c r="G35" s="51"/>
      <c r="H35" s="107">
        <v>1</v>
      </c>
      <c r="I35" s="26" t="s">
        <v>460</v>
      </c>
      <c r="J35" s="6" t="s">
        <v>638</v>
      </c>
      <c r="K35" s="6" t="s">
        <v>779</v>
      </c>
      <c r="L35" s="67" t="s">
        <v>973</v>
      </c>
      <c r="M35" s="67" t="s">
        <v>406</v>
      </c>
      <c r="N35" s="6" t="s">
        <v>288</v>
      </c>
      <c r="O35" s="6" t="s">
        <v>289</v>
      </c>
      <c r="P35" s="6"/>
      <c r="Q35" s="6" t="s">
        <v>32</v>
      </c>
      <c r="R35" s="6"/>
      <c r="S35" s="6"/>
      <c r="T35" s="6"/>
      <c r="U35" s="6" t="s">
        <v>447</v>
      </c>
      <c r="V35" s="6"/>
      <c r="W35" s="6"/>
      <c r="X35" s="6"/>
      <c r="Y35" s="6"/>
      <c r="Z35" s="6"/>
      <c r="AA35" s="6"/>
      <c r="AB35" s="6"/>
      <c r="AC35" s="6" t="s">
        <v>65</v>
      </c>
      <c r="AD35" s="6" t="s">
        <v>66</v>
      </c>
      <c r="AE35" s="6" t="s">
        <v>290</v>
      </c>
      <c r="AF35" s="6" t="s">
        <v>291</v>
      </c>
      <c r="AG35" s="6"/>
      <c r="AH35" s="6"/>
      <c r="AI35" s="6"/>
      <c r="AJ35" s="70" t="s">
        <v>292</v>
      </c>
      <c r="AK35" s="48"/>
      <c r="AL35" s="6" t="s">
        <v>47</v>
      </c>
      <c r="AM35" s="8" t="s">
        <v>48</v>
      </c>
      <c r="AN35" s="9" t="s">
        <v>264</v>
      </c>
      <c r="AO35" s="10" t="s">
        <v>56</v>
      </c>
      <c r="AP35" s="58"/>
    </row>
    <row r="36" spans="1:42" ht="30" x14ac:dyDescent="0.25">
      <c r="A36" s="8">
        <f t="shared" si="0"/>
        <v>35</v>
      </c>
      <c r="B36" s="6" t="s">
        <v>26</v>
      </c>
      <c r="C36" s="6" t="s">
        <v>56</v>
      </c>
      <c r="D36" s="7">
        <v>42612</v>
      </c>
      <c r="E36" s="51">
        <v>0.35416666666424135</v>
      </c>
      <c r="F36" s="51"/>
      <c r="G36" s="51"/>
      <c r="H36" s="107">
        <v>1</v>
      </c>
      <c r="I36" s="26" t="s">
        <v>432</v>
      </c>
      <c r="J36" s="6" t="s">
        <v>638</v>
      </c>
      <c r="K36" s="6" t="s">
        <v>779</v>
      </c>
      <c r="L36" s="67" t="s">
        <v>974</v>
      </c>
      <c r="M36" s="67" t="s">
        <v>406</v>
      </c>
      <c r="N36" s="6" t="s">
        <v>293</v>
      </c>
      <c r="O36" s="6" t="s">
        <v>190</v>
      </c>
      <c r="P36" s="6" t="s">
        <v>294</v>
      </c>
      <c r="Q36" s="6" t="s">
        <v>32</v>
      </c>
      <c r="R36" s="6"/>
      <c r="S36" s="6"/>
      <c r="T36" s="6"/>
      <c r="U36" s="6" t="s">
        <v>567</v>
      </c>
      <c r="V36" s="6"/>
      <c r="W36" s="6"/>
      <c r="X36" s="6"/>
      <c r="Y36" s="6"/>
      <c r="Z36" s="6"/>
      <c r="AA36" s="6"/>
      <c r="AB36" s="6"/>
      <c r="AC36" s="6" t="s">
        <v>65</v>
      </c>
      <c r="AD36" s="6" t="s">
        <v>66</v>
      </c>
      <c r="AE36" s="6" t="s">
        <v>245</v>
      </c>
      <c r="AF36" s="6" t="s">
        <v>295</v>
      </c>
      <c r="AG36" s="6" t="s">
        <v>296</v>
      </c>
      <c r="AH36" s="6" t="s">
        <v>297</v>
      </c>
      <c r="AI36" s="6"/>
      <c r="AJ36" s="70" t="s">
        <v>298</v>
      </c>
      <c r="AK36" s="48"/>
      <c r="AL36" s="6" t="s">
        <v>47</v>
      </c>
      <c r="AM36" s="8" t="s">
        <v>93</v>
      </c>
      <c r="AN36" s="9" t="s">
        <v>299</v>
      </c>
      <c r="AO36" s="10" t="s">
        <v>56</v>
      </c>
      <c r="AP36" s="58"/>
    </row>
    <row r="37" spans="1:42" ht="90" x14ac:dyDescent="0.25">
      <c r="A37" s="8">
        <f t="shared" si="0"/>
        <v>36</v>
      </c>
      <c r="B37" s="6" t="s">
        <v>26</v>
      </c>
      <c r="C37" s="6" t="s">
        <v>27</v>
      </c>
      <c r="D37" s="7">
        <v>42620</v>
      </c>
      <c r="E37" s="51">
        <v>0.84166666666666667</v>
      </c>
      <c r="F37" s="51"/>
      <c r="G37" s="51"/>
      <c r="H37" s="107">
        <v>1</v>
      </c>
      <c r="I37" s="6" t="s">
        <v>494</v>
      </c>
      <c r="J37" s="6" t="s">
        <v>664</v>
      </c>
      <c r="K37" s="6" t="s">
        <v>771</v>
      </c>
      <c r="L37" s="67" t="s">
        <v>975</v>
      </c>
      <c r="M37" s="67" t="s">
        <v>406</v>
      </c>
      <c r="N37" s="12">
        <v>1085307688</v>
      </c>
      <c r="O37" s="8">
        <v>75</v>
      </c>
      <c r="P37" s="8"/>
      <c r="Q37" s="6" t="s">
        <v>61</v>
      </c>
      <c r="R37" s="6"/>
      <c r="S37" s="6"/>
      <c r="T37" s="6" t="s">
        <v>300</v>
      </c>
      <c r="U37" s="6" t="s">
        <v>413</v>
      </c>
      <c r="V37" s="6" t="s">
        <v>64</v>
      </c>
      <c r="W37" s="6" t="s">
        <v>34</v>
      </c>
      <c r="X37" s="6" t="s">
        <v>62</v>
      </c>
      <c r="Y37" s="6"/>
      <c r="Z37" s="6"/>
      <c r="AA37" s="6"/>
      <c r="AB37" s="6"/>
      <c r="AC37" s="6" t="s">
        <v>41</v>
      </c>
      <c r="AD37" s="6" t="s">
        <v>42</v>
      </c>
      <c r="AE37" s="8"/>
      <c r="AF37" s="8"/>
      <c r="AG37" s="6" t="s">
        <v>301</v>
      </c>
      <c r="AH37" s="6" t="s">
        <v>302</v>
      </c>
      <c r="AI37" s="6"/>
      <c r="AJ37" s="70" t="s">
        <v>303</v>
      </c>
      <c r="AK37" s="48"/>
      <c r="AL37" s="8" t="s">
        <v>146</v>
      </c>
      <c r="AM37" s="8" t="s">
        <v>48</v>
      </c>
      <c r="AN37" s="9" t="s">
        <v>304</v>
      </c>
      <c r="AO37" s="10">
        <v>53</v>
      </c>
      <c r="AP37" s="58"/>
    </row>
    <row r="38" spans="1:42" ht="45" x14ac:dyDescent="0.25">
      <c r="A38" s="8">
        <f t="shared" si="0"/>
        <v>37</v>
      </c>
      <c r="B38" s="6" t="s">
        <v>26</v>
      </c>
      <c r="C38" s="6" t="s">
        <v>27</v>
      </c>
      <c r="D38" s="7">
        <v>42622</v>
      </c>
      <c r="E38" s="51">
        <v>0.68055555555555547</v>
      </c>
      <c r="F38" s="51"/>
      <c r="G38" s="51"/>
      <c r="H38" s="107">
        <v>1</v>
      </c>
      <c r="I38" s="26" t="s">
        <v>409</v>
      </c>
      <c r="J38" s="6" t="s">
        <v>664</v>
      </c>
      <c r="K38" s="6" t="s">
        <v>779</v>
      </c>
      <c r="L38" s="67" t="s">
        <v>976</v>
      </c>
      <c r="M38" s="67" t="s">
        <v>406</v>
      </c>
      <c r="N38" s="12">
        <v>10089086</v>
      </c>
      <c r="O38" s="8">
        <v>58</v>
      </c>
      <c r="P38" s="8"/>
      <c r="Q38" s="6" t="s">
        <v>61</v>
      </c>
      <c r="R38" s="6"/>
      <c r="S38" s="6"/>
      <c r="T38" s="6" t="s">
        <v>146</v>
      </c>
      <c r="U38" s="6" t="s">
        <v>454</v>
      </c>
      <c r="V38" s="6" t="s">
        <v>305</v>
      </c>
      <c r="W38" s="6"/>
      <c r="X38" s="6" t="s">
        <v>146</v>
      </c>
      <c r="Y38" s="6"/>
      <c r="Z38" s="6"/>
      <c r="AA38" s="6"/>
      <c r="AB38" s="6"/>
      <c r="AC38" s="6" t="s">
        <v>41</v>
      </c>
      <c r="AD38" s="6" t="s">
        <v>42</v>
      </c>
      <c r="AE38" s="8"/>
      <c r="AF38" s="8"/>
      <c r="AG38" s="6" t="s">
        <v>302</v>
      </c>
      <c r="AH38" s="6" t="s">
        <v>302</v>
      </c>
      <c r="AI38" s="6"/>
      <c r="AJ38" s="70" t="s">
        <v>306</v>
      </c>
      <c r="AK38" s="48"/>
      <c r="AL38" s="8" t="s">
        <v>146</v>
      </c>
      <c r="AM38" s="8" t="s">
        <v>93</v>
      </c>
      <c r="AN38" s="9" t="s">
        <v>307</v>
      </c>
      <c r="AO38" s="9" t="s">
        <v>308</v>
      </c>
      <c r="AP38" s="58"/>
    </row>
    <row r="39" spans="1:42" ht="45" x14ac:dyDescent="0.25">
      <c r="A39" s="8">
        <f t="shared" si="0"/>
        <v>38</v>
      </c>
      <c r="B39" s="6" t="s">
        <v>26</v>
      </c>
      <c r="C39" s="6" t="s">
        <v>27</v>
      </c>
      <c r="D39" s="13">
        <v>42629</v>
      </c>
      <c r="E39" s="51">
        <v>0.47569444444444442</v>
      </c>
      <c r="F39" s="51"/>
      <c r="G39" s="51"/>
      <c r="H39" s="107">
        <v>1</v>
      </c>
      <c r="I39" s="6" t="s">
        <v>494</v>
      </c>
      <c r="J39" s="6" t="s">
        <v>664</v>
      </c>
      <c r="K39" s="6" t="s">
        <v>771</v>
      </c>
      <c r="L39" s="67" t="s">
        <v>977</v>
      </c>
      <c r="M39" s="67" t="s">
        <v>406</v>
      </c>
      <c r="N39" s="12">
        <v>5298422</v>
      </c>
      <c r="O39" s="8">
        <v>76</v>
      </c>
      <c r="P39" s="8"/>
      <c r="Q39" s="6" t="s">
        <v>61</v>
      </c>
      <c r="R39" s="6"/>
      <c r="S39" s="6"/>
      <c r="T39" s="6" t="s">
        <v>309</v>
      </c>
      <c r="U39" s="6" t="s">
        <v>413</v>
      </c>
      <c r="V39" s="6" t="s">
        <v>64</v>
      </c>
      <c r="W39" s="6" t="s">
        <v>34</v>
      </c>
      <c r="X39" s="6" t="s">
        <v>62</v>
      </c>
      <c r="Y39" s="6"/>
      <c r="Z39" s="6"/>
      <c r="AA39" s="6"/>
      <c r="AB39" s="6"/>
      <c r="AC39" s="6" t="s">
        <v>41</v>
      </c>
      <c r="AD39" s="6" t="s">
        <v>42</v>
      </c>
      <c r="AE39" s="8"/>
      <c r="AF39" s="8"/>
      <c r="AG39" s="6" t="s">
        <v>310</v>
      </c>
      <c r="AH39" s="6" t="s">
        <v>311</v>
      </c>
      <c r="AI39" s="6"/>
      <c r="AJ39" s="70" t="s">
        <v>312</v>
      </c>
      <c r="AK39" s="48"/>
      <c r="AL39" s="8" t="s">
        <v>146</v>
      </c>
      <c r="AM39" s="8" t="s">
        <v>48</v>
      </c>
      <c r="AN39" s="9" t="s">
        <v>281</v>
      </c>
      <c r="AO39" s="10">
        <v>53</v>
      </c>
      <c r="AP39" s="58"/>
    </row>
    <row r="40" spans="1:42" ht="75" x14ac:dyDescent="0.25">
      <c r="A40" s="8">
        <f t="shared" si="0"/>
        <v>39</v>
      </c>
      <c r="B40" s="6" t="s">
        <v>26</v>
      </c>
      <c r="C40" s="6" t="s">
        <v>27</v>
      </c>
      <c r="D40" s="13">
        <v>42630</v>
      </c>
      <c r="E40" s="51">
        <v>0.77777777777777779</v>
      </c>
      <c r="F40" s="51"/>
      <c r="G40" s="51"/>
      <c r="H40" s="107">
        <v>1</v>
      </c>
      <c r="I40" s="6" t="s">
        <v>467</v>
      </c>
      <c r="J40" s="6" t="s">
        <v>664</v>
      </c>
      <c r="K40" s="6" t="s">
        <v>771</v>
      </c>
      <c r="L40" s="67" t="s">
        <v>978</v>
      </c>
      <c r="M40" s="67" t="s">
        <v>406</v>
      </c>
      <c r="N40" s="8">
        <v>1085290833</v>
      </c>
      <c r="O40" s="8">
        <v>25</v>
      </c>
      <c r="P40" s="8"/>
      <c r="Q40" s="6" t="s">
        <v>61</v>
      </c>
      <c r="R40" s="6"/>
      <c r="S40" s="6"/>
      <c r="T40" s="6" t="s">
        <v>62</v>
      </c>
      <c r="U40" s="6" t="s">
        <v>413</v>
      </c>
      <c r="V40" s="6" t="s">
        <v>64</v>
      </c>
      <c r="W40" s="6" t="s">
        <v>34</v>
      </c>
      <c r="X40" s="6" t="s">
        <v>313</v>
      </c>
      <c r="Y40" s="6"/>
      <c r="Z40" s="6"/>
      <c r="AA40" s="6"/>
      <c r="AB40" s="6"/>
      <c r="AC40" s="6" t="s">
        <v>65</v>
      </c>
      <c r="AD40" s="6" t="s">
        <v>66</v>
      </c>
      <c r="AE40" s="8"/>
      <c r="AF40" s="6" t="s">
        <v>314</v>
      </c>
      <c r="AG40" s="6" t="s">
        <v>315</v>
      </c>
      <c r="AH40" s="6" t="s">
        <v>316</v>
      </c>
      <c r="AI40" s="6"/>
      <c r="AJ40" s="70" t="s">
        <v>317</v>
      </c>
      <c r="AK40" s="48"/>
      <c r="AL40" s="8" t="s">
        <v>146</v>
      </c>
      <c r="AM40" s="8" t="s">
        <v>48</v>
      </c>
      <c r="AN40" s="9" t="s">
        <v>281</v>
      </c>
      <c r="AO40" s="10">
        <v>14</v>
      </c>
      <c r="AP40" s="58"/>
    </row>
    <row r="41" spans="1:42" ht="45" x14ac:dyDescent="0.25">
      <c r="A41" s="8">
        <f t="shared" si="0"/>
        <v>40</v>
      </c>
      <c r="B41" s="6" t="s">
        <v>26</v>
      </c>
      <c r="C41" s="6" t="s">
        <v>56</v>
      </c>
      <c r="D41" s="7">
        <v>42643</v>
      </c>
      <c r="E41" s="51">
        <v>0.53263888888888888</v>
      </c>
      <c r="F41" s="51"/>
      <c r="G41" s="51"/>
      <c r="H41" s="107">
        <v>1</v>
      </c>
      <c r="I41" s="26" t="s">
        <v>409</v>
      </c>
      <c r="J41" s="6" t="s">
        <v>664</v>
      </c>
      <c r="K41" s="6" t="s">
        <v>779</v>
      </c>
      <c r="L41" s="67" t="s">
        <v>979</v>
      </c>
      <c r="M41" s="67" t="s">
        <v>406</v>
      </c>
      <c r="N41" s="6" t="s">
        <v>318</v>
      </c>
      <c r="O41" s="6" t="s">
        <v>319</v>
      </c>
      <c r="P41" s="6"/>
      <c r="Q41" s="6" t="s">
        <v>61</v>
      </c>
      <c r="R41" s="6"/>
      <c r="S41" s="6"/>
      <c r="T41" s="6"/>
      <c r="U41" s="6" t="s">
        <v>63</v>
      </c>
      <c r="V41" s="6"/>
      <c r="W41" s="6"/>
      <c r="X41" s="6"/>
      <c r="Y41" s="6"/>
      <c r="Z41" s="6"/>
      <c r="AA41" s="6"/>
      <c r="AB41" s="6"/>
      <c r="AC41" s="6" t="s">
        <v>65</v>
      </c>
      <c r="AD41" s="6" t="s">
        <v>66</v>
      </c>
      <c r="AE41" s="6" t="s">
        <v>320</v>
      </c>
      <c r="AF41" s="6" t="s">
        <v>321</v>
      </c>
      <c r="AG41" s="6" t="s">
        <v>322</v>
      </c>
      <c r="AH41" s="6"/>
      <c r="AI41" s="6"/>
      <c r="AJ41" s="70" t="s">
        <v>323</v>
      </c>
      <c r="AK41" s="48"/>
      <c r="AL41" s="8" t="s">
        <v>47</v>
      </c>
      <c r="AM41" s="8" t="s">
        <v>324</v>
      </c>
      <c r="AN41" s="9" t="s">
        <v>324</v>
      </c>
      <c r="AO41" s="9" t="s">
        <v>56</v>
      </c>
      <c r="AP41" s="58"/>
    </row>
    <row r="42" spans="1:42" ht="75" x14ac:dyDescent="0.25">
      <c r="A42" s="8">
        <f t="shared" si="0"/>
        <v>41</v>
      </c>
      <c r="B42" s="6" t="s">
        <v>26</v>
      </c>
      <c r="C42" s="8" t="s">
        <v>27</v>
      </c>
      <c r="D42" s="13">
        <v>42644</v>
      </c>
      <c r="E42" s="51">
        <v>0.33680555555555558</v>
      </c>
      <c r="F42" s="51"/>
      <c r="G42" s="51"/>
      <c r="H42" s="107">
        <v>1</v>
      </c>
      <c r="I42" s="6" t="s">
        <v>467</v>
      </c>
      <c r="J42" s="6" t="s">
        <v>680</v>
      </c>
      <c r="K42" s="6" t="s">
        <v>779</v>
      </c>
      <c r="L42" s="67" t="s">
        <v>980</v>
      </c>
      <c r="M42" s="67" t="s">
        <v>406</v>
      </c>
      <c r="N42" s="8" t="s">
        <v>325</v>
      </c>
      <c r="O42" s="8">
        <v>74</v>
      </c>
      <c r="P42" s="8"/>
      <c r="Q42" s="6" t="s">
        <v>61</v>
      </c>
      <c r="R42" s="6"/>
      <c r="S42" s="6"/>
      <c r="T42" s="6" t="s">
        <v>326</v>
      </c>
      <c r="U42" s="6" t="s">
        <v>413</v>
      </c>
      <c r="V42" s="6" t="s">
        <v>64</v>
      </c>
      <c r="W42" s="6" t="s">
        <v>34</v>
      </c>
      <c r="X42" s="6" t="s">
        <v>62</v>
      </c>
      <c r="Y42" s="6" t="s">
        <v>327</v>
      </c>
      <c r="Z42" s="6"/>
      <c r="AA42" s="6"/>
      <c r="AB42" s="6"/>
      <c r="AC42" s="6" t="s">
        <v>41</v>
      </c>
      <c r="AD42" s="6" t="s">
        <v>42</v>
      </c>
      <c r="AE42" s="8"/>
      <c r="AF42" s="6"/>
      <c r="AG42" s="6" t="s">
        <v>328</v>
      </c>
      <c r="AH42" s="6"/>
      <c r="AI42" s="6"/>
      <c r="AJ42" s="70" t="s">
        <v>329</v>
      </c>
      <c r="AK42" s="48"/>
      <c r="AL42" s="8" t="s">
        <v>146</v>
      </c>
      <c r="AM42" s="8" t="s">
        <v>48</v>
      </c>
      <c r="AN42" s="9" t="s">
        <v>241</v>
      </c>
      <c r="AO42" s="10">
        <v>52</v>
      </c>
      <c r="AP42" s="58"/>
    </row>
    <row r="43" spans="1:42" ht="75" x14ac:dyDescent="0.25">
      <c r="A43" s="8">
        <f t="shared" si="0"/>
        <v>42</v>
      </c>
      <c r="B43" s="6" t="s">
        <v>26</v>
      </c>
      <c r="C43" s="8" t="s">
        <v>27</v>
      </c>
      <c r="D43" s="13">
        <v>42653</v>
      </c>
      <c r="E43" s="51">
        <v>0.86111111111111116</v>
      </c>
      <c r="F43" s="51"/>
      <c r="G43" s="51"/>
      <c r="H43" s="107">
        <v>1</v>
      </c>
      <c r="I43" s="26" t="s">
        <v>460</v>
      </c>
      <c r="J43" s="6" t="s">
        <v>680</v>
      </c>
      <c r="K43" s="6" t="s">
        <v>779</v>
      </c>
      <c r="L43" s="67" t="s">
        <v>981</v>
      </c>
      <c r="M43" s="67" t="s">
        <v>406</v>
      </c>
      <c r="N43" s="21" t="s">
        <v>330</v>
      </c>
      <c r="O43" s="8">
        <v>27</v>
      </c>
      <c r="P43" s="8"/>
      <c r="Q43" s="6" t="s">
        <v>32</v>
      </c>
      <c r="R43" s="6" t="s">
        <v>64</v>
      </c>
      <c r="S43" s="6" t="s">
        <v>34</v>
      </c>
      <c r="T43" s="6" t="s">
        <v>331</v>
      </c>
      <c r="U43" s="6" t="s">
        <v>447</v>
      </c>
      <c r="V43" s="6" t="s">
        <v>55</v>
      </c>
      <c r="W43" s="6" t="s">
        <v>38</v>
      </c>
      <c r="X43" s="6" t="s">
        <v>332</v>
      </c>
      <c r="Y43" s="6" t="s">
        <v>327</v>
      </c>
      <c r="Z43" s="6"/>
      <c r="AA43" s="6"/>
      <c r="AB43" s="6"/>
      <c r="AC43" s="6" t="s">
        <v>41</v>
      </c>
      <c r="AD43" s="6" t="s">
        <v>42</v>
      </c>
      <c r="AE43" s="6"/>
      <c r="AF43" s="8"/>
      <c r="AG43" s="6" t="s">
        <v>333</v>
      </c>
      <c r="AH43" s="6"/>
      <c r="AI43" s="6"/>
      <c r="AJ43" s="70" t="s">
        <v>334</v>
      </c>
      <c r="AK43" s="48"/>
      <c r="AL43" s="8" t="s">
        <v>146</v>
      </c>
      <c r="AM43" s="8" t="s">
        <v>335</v>
      </c>
      <c r="AN43" s="9" t="s">
        <v>142</v>
      </c>
      <c r="AO43" s="10">
        <v>48</v>
      </c>
      <c r="AP43" s="58"/>
    </row>
    <row r="44" spans="1:42" ht="90" x14ac:dyDescent="0.25">
      <c r="A44" s="8">
        <f t="shared" si="0"/>
        <v>43</v>
      </c>
      <c r="B44" s="6" t="s">
        <v>26</v>
      </c>
      <c r="C44" s="8" t="s">
        <v>27</v>
      </c>
      <c r="D44" s="13">
        <v>42660</v>
      </c>
      <c r="E44" s="51">
        <v>0.73611111111111116</v>
      </c>
      <c r="F44" s="51"/>
      <c r="G44" s="51"/>
      <c r="H44" s="107">
        <v>1</v>
      </c>
      <c r="I44" s="26" t="s">
        <v>460</v>
      </c>
      <c r="J44" s="6" t="s">
        <v>680</v>
      </c>
      <c r="K44" s="6" t="s">
        <v>779</v>
      </c>
      <c r="L44" s="67" t="s">
        <v>982</v>
      </c>
      <c r="M44" s="67" t="s">
        <v>406</v>
      </c>
      <c r="N44" s="21" t="s">
        <v>336</v>
      </c>
      <c r="O44" s="8">
        <v>28</v>
      </c>
      <c r="P44" s="8"/>
      <c r="Q44" s="6" t="s">
        <v>32</v>
      </c>
      <c r="R44" s="6" t="s">
        <v>64</v>
      </c>
      <c r="S44" s="6" t="s">
        <v>34</v>
      </c>
      <c r="T44" s="6" t="s">
        <v>337</v>
      </c>
      <c r="U44" s="6" t="s">
        <v>488</v>
      </c>
      <c r="V44" s="6" t="s">
        <v>64</v>
      </c>
      <c r="W44" s="6" t="s">
        <v>338</v>
      </c>
      <c r="X44" s="6" t="s">
        <v>62</v>
      </c>
      <c r="Y44" s="6"/>
      <c r="Z44" s="6"/>
      <c r="AA44" s="6"/>
      <c r="AB44" s="6"/>
      <c r="AC44" s="8" t="s">
        <v>65</v>
      </c>
      <c r="AD44" s="6" t="s">
        <v>66</v>
      </c>
      <c r="AE44" s="8" t="s">
        <v>339</v>
      </c>
      <c r="AF44" s="8"/>
      <c r="AG44" s="6"/>
      <c r="AH44" s="6"/>
      <c r="AI44" s="6"/>
      <c r="AJ44" s="70" t="s">
        <v>340</v>
      </c>
      <c r="AK44" s="48"/>
      <c r="AL44" s="8" t="s">
        <v>47</v>
      </c>
      <c r="AM44" s="8" t="s">
        <v>48</v>
      </c>
      <c r="AN44" s="9" t="s">
        <v>241</v>
      </c>
      <c r="AO44" s="10">
        <v>39</v>
      </c>
      <c r="AP44" s="58"/>
    </row>
    <row r="45" spans="1:42" ht="135" x14ac:dyDescent="0.25">
      <c r="A45" s="8">
        <f t="shared" si="0"/>
        <v>44</v>
      </c>
      <c r="B45" s="6" t="s">
        <v>26</v>
      </c>
      <c r="C45" s="14" t="s">
        <v>27</v>
      </c>
      <c r="D45" s="15">
        <v>42673</v>
      </c>
      <c r="E45" s="52">
        <v>0.81944444444444453</v>
      </c>
      <c r="F45" s="52"/>
      <c r="G45" s="52"/>
      <c r="H45" s="107">
        <v>1</v>
      </c>
      <c r="I45" s="35" t="s">
        <v>515</v>
      </c>
      <c r="J45" s="6" t="s">
        <v>680</v>
      </c>
      <c r="K45" s="6" t="s">
        <v>779</v>
      </c>
      <c r="L45" s="67" t="s">
        <v>983</v>
      </c>
      <c r="M45" s="67" t="s">
        <v>406</v>
      </c>
      <c r="N45" s="14">
        <v>1085255270</v>
      </c>
      <c r="O45" s="14">
        <v>29</v>
      </c>
      <c r="P45" s="14"/>
      <c r="Q45" s="11" t="s">
        <v>32</v>
      </c>
      <c r="R45" s="11" t="s">
        <v>64</v>
      </c>
      <c r="S45" s="11" t="s">
        <v>34</v>
      </c>
      <c r="T45" s="11" t="s">
        <v>341</v>
      </c>
      <c r="U45" s="11" t="s">
        <v>634</v>
      </c>
      <c r="V45" s="11"/>
      <c r="W45" s="11"/>
      <c r="X45" s="11" t="s">
        <v>62</v>
      </c>
      <c r="Y45" s="11"/>
      <c r="Z45" s="11"/>
      <c r="AA45" s="11"/>
      <c r="AB45" s="11"/>
      <c r="AC45" s="14" t="s">
        <v>41</v>
      </c>
      <c r="AD45" s="11" t="s">
        <v>42</v>
      </c>
      <c r="AE45" s="14"/>
      <c r="AF45" s="14"/>
      <c r="AG45" s="11"/>
      <c r="AH45" s="47"/>
      <c r="AI45" s="47"/>
      <c r="AJ45" s="71" t="s">
        <v>342</v>
      </c>
      <c r="AK45" s="47"/>
      <c r="AL45" s="14" t="s">
        <v>47</v>
      </c>
      <c r="AM45" s="14" t="s">
        <v>48</v>
      </c>
      <c r="AN45" s="10" t="s">
        <v>343</v>
      </c>
      <c r="AO45" s="10">
        <v>28</v>
      </c>
      <c r="AP45" s="58"/>
    </row>
    <row r="46" spans="1:42" ht="60" x14ac:dyDescent="0.25">
      <c r="A46" s="8">
        <f t="shared" si="0"/>
        <v>45</v>
      </c>
      <c r="B46" s="6" t="s">
        <v>26</v>
      </c>
      <c r="C46" s="14" t="s">
        <v>56</v>
      </c>
      <c r="D46" s="15">
        <v>42688</v>
      </c>
      <c r="E46" s="52">
        <v>0.79166666666666663</v>
      </c>
      <c r="F46" s="52"/>
      <c r="G46" s="52"/>
      <c r="H46" s="107">
        <v>1</v>
      </c>
      <c r="I46" s="26" t="s">
        <v>460</v>
      </c>
      <c r="J46" s="11" t="s">
        <v>694</v>
      </c>
      <c r="K46" s="6" t="s">
        <v>771</v>
      </c>
      <c r="L46" s="67" t="s">
        <v>984</v>
      </c>
      <c r="M46" s="67" t="s">
        <v>406</v>
      </c>
      <c r="N46" s="14">
        <v>1085255270</v>
      </c>
      <c r="O46" s="14">
        <v>37</v>
      </c>
      <c r="P46" s="14"/>
      <c r="Q46" s="11" t="s">
        <v>61</v>
      </c>
      <c r="R46" s="11"/>
      <c r="S46" s="11"/>
      <c r="T46" s="11"/>
      <c r="U46" s="11" t="s">
        <v>454</v>
      </c>
      <c r="V46" s="11"/>
      <c r="W46" s="11"/>
      <c r="X46" s="11"/>
      <c r="Y46" s="11"/>
      <c r="Z46" s="11"/>
      <c r="AA46" s="11"/>
      <c r="AB46" s="11"/>
      <c r="AC46" s="14" t="s">
        <v>65</v>
      </c>
      <c r="AD46" s="11" t="s">
        <v>66</v>
      </c>
      <c r="AE46" s="14" t="s">
        <v>322</v>
      </c>
      <c r="AF46" s="14" t="s">
        <v>344</v>
      </c>
      <c r="AG46" s="11" t="s">
        <v>322</v>
      </c>
      <c r="AH46" s="11" t="s">
        <v>311</v>
      </c>
      <c r="AI46" s="11"/>
      <c r="AJ46" s="71" t="s">
        <v>345</v>
      </c>
      <c r="AK46" s="47"/>
      <c r="AL46" s="14" t="s">
        <v>47</v>
      </c>
      <c r="AM46" s="14" t="s">
        <v>48</v>
      </c>
      <c r="AN46" s="10" t="s">
        <v>241</v>
      </c>
      <c r="AO46" s="10" t="s">
        <v>56</v>
      </c>
      <c r="AP46" s="58"/>
    </row>
    <row r="47" spans="1:42" ht="90" x14ac:dyDescent="0.25">
      <c r="A47" s="8">
        <f t="shared" si="0"/>
        <v>46</v>
      </c>
      <c r="B47" s="6" t="s">
        <v>26</v>
      </c>
      <c r="C47" s="14" t="s">
        <v>27</v>
      </c>
      <c r="D47" s="15">
        <v>42690</v>
      </c>
      <c r="E47" s="52">
        <v>0.97916666666666663</v>
      </c>
      <c r="F47" s="52"/>
      <c r="G47" s="52"/>
      <c r="H47" s="107">
        <v>1</v>
      </c>
      <c r="I47" s="6" t="s">
        <v>494</v>
      </c>
      <c r="J47" s="11" t="s">
        <v>694</v>
      </c>
      <c r="K47" s="6" t="s">
        <v>771</v>
      </c>
      <c r="L47" s="67" t="s">
        <v>985</v>
      </c>
      <c r="M47" s="67" t="s">
        <v>406</v>
      </c>
      <c r="N47" s="14">
        <v>27186654</v>
      </c>
      <c r="O47" s="14">
        <v>69</v>
      </c>
      <c r="P47" s="14"/>
      <c r="Q47" s="11" t="s">
        <v>61</v>
      </c>
      <c r="R47" s="11" t="s">
        <v>64</v>
      </c>
      <c r="S47" s="11" t="s">
        <v>34</v>
      </c>
      <c r="T47" s="11" t="s">
        <v>346</v>
      </c>
      <c r="U47" s="6" t="s">
        <v>413</v>
      </c>
      <c r="V47" s="11" t="s">
        <v>64</v>
      </c>
      <c r="W47" s="11" t="s">
        <v>34</v>
      </c>
      <c r="X47" s="11" t="s">
        <v>346</v>
      </c>
      <c r="Y47" s="11"/>
      <c r="Z47" s="11"/>
      <c r="AA47" s="11"/>
      <c r="AB47" s="11"/>
      <c r="AC47" s="14" t="s">
        <v>41</v>
      </c>
      <c r="AD47" s="11" t="s">
        <v>42</v>
      </c>
      <c r="AE47" s="14"/>
      <c r="AF47" s="14"/>
      <c r="AG47" s="11" t="s">
        <v>347</v>
      </c>
      <c r="AH47" s="11"/>
      <c r="AI47" s="11"/>
      <c r="AJ47" s="71" t="s">
        <v>348</v>
      </c>
      <c r="AK47" s="49"/>
      <c r="AL47" s="16" t="s">
        <v>146</v>
      </c>
      <c r="AM47" s="16"/>
      <c r="AN47" s="19"/>
      <c r="AO47" s="10">
        <v>52</v>
      </c>
      <c r="AP47" s="58"/>
    </row>
    <row r="48" spans="1:42" ht="165" x14ac:dyDescent="0.25">
      <c r="A48" s="8">
        <f t="shared" si="0"/>
        <v>47</v>
      </c>
      <c r="B48" s="6" t="s">
        <v>26</v>
      </c>
      <c r="C48" s="14" t="s">
        <v>27</v>
      </c>
      <c r="D48" s="15">
        <v>42694</v>
      </c>
      <c r="E48" s="52">
        <v>6.25E-2</v>
      </c>
      <c r="F48" s="52"/>
      <c r="G48" s="52"/>
      <c r="H48" s="107">
        <v>1</v>
      </c>
      <c r="I48" s="35" t="s">
        <v>515</v>
      </c>
      <c r="J48" s="11" t="s">
        <v>694</v>
      </c>
      <c r="K48" s="6" t="s">
        <v>771</v>
      </c>
      <c r="L48" s="67" t="s">
        <v>986</v>
      </c>
      <c r="M48" s="67" t="s">
        <v>406</v>
      </c>
      <c r="N48" s="14">
        <v>27082271</v>
      </c>
      <c r="O48" s="14">
        <v>39</v>
      </c>
      <c r="P48" s="14"/>
      <c r="Q48" s="11" t="s">
        <v>349</v>
      </c>
      <c r="R48" s="11" t="s">
        <v>350</v>
      </c>
      <c r="S48" s="11" t="s">
        <v>34</v>
      </c>
      <c r="T48" s="11" t="s">
        <v>351</v>
      </c>
      <c r="U48" s="11" t="s">
        <v>634</v>
      </c>
      <c r="V48" s="11"/>
      <c r="W48" s="11"/>
      <c r="X48" s="11" t="s">
        <v>62</v>
      </c>
      <c r="Y48" s="11"/>
      <c r="Z48" s="11"/>
      <c r="AA48" s="11"/>
      <c r="AB48" s="11"/>
      <c r="AC48" s="14" t="s">
        <v>65</v>
      </c>
      <c r="AD48" s="11" t="s">
        <v>66</v>
      </c>
      <c r="AE48" s="14" t="s">
        <v>352</v>
      </c>
      <c r="AF48" s="14"/>
      <c r="AG48" s="11" t="s">
        <v>353</v>
      </c>
      <c r="AH48" s="11"/>
      <c r="AI48" s="11"/>
      <c r="AJ48" s="71" t="s">
        <v>354</v>
      </c>
      <c r="AK48" s="49"/>
      <c r="AL48" s="16" t="s">
        <v>47</v>
      </c>
      <c r="AM48" s="16" t="s">
        <v>355</v>
      </c>
      <c r="AN48" s="19" t="s">
        <v>142</v>
      </c>
      <c r="AO48" s="10">
        <v>61</v>
      </c>
      <c r="AP48" s="58"/>
    </row>
    <row r="49" spans="1:42" ht="105" x14ac:dyDescent="0.25">
      <c r="A49" s="8">
        <f t="shared" si="0"/>
        <v>48</v>
      </c>
      <c r="B49" s="6" t="s">
        <v>26</v>
      </c>
      <c r="C49" s="14" t="s">
        <v>27</v>
      </c>
      <c r="D49" s="15">
        <v>42697</v>
      </c>
      <c r="E49" s="52">
        <v>0.90277777777777779</v>
      </c>
      <c r="F49" s="52"/>
      <c r="G49" s="52"/>
      <c r="H49" s="107">
        <v>1</v>
      </c>
      <c r="I49" s="6" t="s">
        <v>494</v>
      </c>
      <c r="J49" s="11" t="s">
        <v>694</v>
      </c>
      <c r="K49" s="6" t="s">
        <v>779</v>
      </c>
      <c r="L49" s="67" t="s">
        <v>987</v>
      </c>
      <c r="M49" s="67" t="s">
        <v>406</v>
      </c>
      <c r="N49" s="14" t="s">
        <v>356</v>
      </c>
      <c r="O49" s="14">
        <v>36</v>
      </c>
      <c r="P49" s="14"/>
      <c r="Q49" s="11" t="s">
        <v>357</v>
      </c>
      <c r="R49" s="11"/>
      <c r="S49" s="11"/>
      <c r="T49" s="11" t="s">
        <v>62</v>
      </c>
      <c r="U49" s="6" t="s">
        <v>447</v>
      </c>
      <c r="V49" s="11"/>
      <c r="W49" s="11"/>
      <c r="X49" s="11" t="s">
        <v>358</v>
      </c>
      <c r="Y49" s="11"/>
      <c r="Z49" s="11"/>
      <c r="AA49" s="11"/>
      <c r="AB49" s="11"/>
      <c r="AC49" s="14" t="s">
        <v>41</v>
      </c>
      <c r="AD49" s="11" t="s">
        <v>42</v>
      </c>
      <c r="AE49" s="14"/>
      <c r="AF49" s="14"/>
      <c r="AG49" s="11" t="s">
        <v>359</v>
      </c>
      <c r="AH49" s="11" t="s">
        <v>360</v>
      </c>
      <c r="AI49" s="11"/>
      <c r="AJ49" s="71" t="s">
        <v>361</v>
      </c>
      <c r="AK49" s="47"/>
      <c r="AL49" s="14" t="s">
        <v>47</v>
      </c>
      <c r="AM49" s="14" t="s">
        <v>362</v>
      </c>
      <c r="AN49" s="10" t="s">
        <v>324</v>
      </c>
      <c r="AO49" s="10">
        <v>53</v>
      </c>
      <c r="AP49" s="58"/>
    </row>
    <row r="50" spans="1:42" ht="60" x14ac:dyDescent="0.25">
      <c r="A50" s="8">
        <f t="shared" si="0"/>
        <v>49</v>
      </c>
      <c r="B50" s="6" t="s">
        <v>26</v>
      </c>
      <c r="C50" s="14" t="s">
        <v>27</v>
      </c>
      <c r="D50" s="15">
        <v>42703</v>
      </c>
      <c r="E50" s="52">
        <v>0.85763888888888884</v>
      </c>
      <c r="F50" s="52"/>
      <c r="G50" s="52"/>
      <c r="H50" s="107">
        <v>1</v>
      </c>
      <c r="I50" s="26" t="s">
        <v>432</v>
      </c>
      <c r="J50" s="11" t="s">
        <v>694</v>
      </c>
      <c r="K50" s="6" t="s">
        <v>771</v>
      </c>
      <c r="L50" s="67" t="s">
        <v>988</v>
      </c>
      <c r="M50" s="67" t="s">
        <v>406</v>
      </c>
      <c r="N50" s="14">
        <v>27074006</v>
      </c>
      <c r="O50" s="14">
        <v>71</v>
      </c>
      <c r="P50" s="14"/>
      <c r="Q50" s="11" t="s">
        <v>61</v>
      </c>
      <c r="R50" s="11" t="s">
        <v>350</v>
      </c>
      <c r="S50" s="11" t="s">
        <v>34</v>
      </c>
      <c r="T50" s="11" t="s">
        <v>62</v>
      </c>
      <c r="U50" s="11" t="s">
        <v>454</v>
      </c>
      <c r="V50" s="11"/>
      <c r="W50" s="11"/>
      <c r="X50" s="11" t="s">
        <v>363</v>
      </c>
      <c r="Y50" s="11"/>
      <c r="Z50" s="11"/>
      <c r="AA50" s="11"/>
      <c r="AB50" s="11"/>
      <c r="AC50" s="14" t="s">
        <v>41</v>
      </c>
      <c r="AD50" s="11" t="s">
        <v>42</v>
      </c>
      <c r="AE50" s="14"/>
      <c r="AF50" s="14"/>
      <c r="AG50" s="11"/>
      <c r="AH50" s="11"/>
      <c r="AI50" s="11"/>
      <c r="AJ50" s="71" t="s">
        <v>364</v>
      </c>
      <c r="AK50" s="47"/>
      <c r="AL50" s="14" t="s">
        <v>47</v>
      </c>
      <c r="AM50" s="14" t="s">
        <v>48</v>
      </c>
      <c r="AN50" s="10" t="s">
        <v>324</v>
      </c>
      <c r="AO50" s="10">
        <v>7</v>
      </c>
      <c r="AP50" s="58"/>
    </row>
    <row r="51" spans="1:42" ht="90" x14ac:dyDescent="0.25">
      <c r="A51" s="8">
        <f t="shared" si="0"/>
        <v>50</v>
      </c>
      <c r="B51" s="6" t="s">
        <v>26</v>
      </c>
      <c r="C51" s="14" t="s">
        <v>27</v>
      </c>
      <c r="D51" s="15">
        <v>42700</v>
      </c>
      <c r="E51" s="52">
        <v>9.7222222222222224E-2</v>
      </c>
      <c r="F51" s="52"/>
      <c r="G51" s="52"/>
      <c r="H51" s="107">
        <v>1</v>
      </c>
      <c r="I51" s="6" t="s">
        <v>467</v>
      </c>
      <c r="J51" s="11" t="s">
        <v>694</v>
      </c>
      <c r="K51" s="6" t="s">
        <v>779</v>
      </c>
      <c r="L51" s="67" t="s">
        <v>989</v>
      </c>
      <c r="M51" s="67" t="s">
        <v>406</v>
      </c>
      <c r="N51" s="14">
        <v>1084222862</v>
      </c>
      <c r="O51" s="14">
        <v>37</v>
      </c>
      <c r="P51" s="14"/>
      <c r="Q51" s="11" t="s">
        <v>365</v>
      </c>
      <c r="R51" s="11" t="s">
        <v>64</v>
      </c>
      <c r="S51" s="11" t="s">
        <v>34</v>
      </c>
      <c r="T51" s="11" t="s">
        <v>366</v>
      </c>
      <c r="U51" s="6" t="s">
        <v>447</v>
      </c>
      <c r="V51" s="11"/>
      <c r="W51" s="11"/>
      <c r="X51" s="11" t="s">
        <v>62</v>
      </c>
      <c r="Y51" s="11"/>
      <c r="Z51" s="11"/>
      <c r="AA51" s="11"/>
      <c r="AB51" s="11"/>
      <c r="AC51" s="14" t="s">
        <v>41</v>
      </c>
      <c r="AD51" s="11" t="s">
        <v>42</v>
      </c>
      <c r="AE51" s="14"/>
      <c r="AF51" s="14"/>
      <c r="AG51" s="11" t="s">
        <v>367</v>
      </c>
      <c r="AH51" s="11" t="s">
        <v>821</v>
      </c>
      <c r="AI51" s="11"/>
      <c r="AJ51" s="71" t="s">
        <v>368</v>
      </c>
      <c r="AK51" s="49"/>
      <c r="AL51" s="16" t="s">
        <v>146</v>
      </c>
      <c r="AM51" s="16"/>
      <c r="AN51" s="19"/>
      <c r="AO51" s="10">
        <v>52</v>
      </c>
      <c r="AP51" s="58"/>
    </row>
    <row r="52" spans="1:42" ht="120" x14ac:dyDescent="0.25">
      <c r="A52" s="8">
        <f t="shared" si="0"/>
        <v>51</v>
      </c>
      <c r="B52" s="6" t="s">
        <v>26</v>
      </c>
      <c r="C52" s="14" t="s">
        <v>27</v>
      </c>
      <c r="D52" s="15">
        <v>42700</v>
      </c>
      <c r="E52" s="52">
        <v>0.28472222222222221</v>
      </c>
      <c r="F52" s="52"/>
      <c r="G52" s="52"/>
      <c r="H52" s="107">
        <v>1</v>
      </c>
      <c r="I52" s="6" t="s">
        <v>467</v>
      </c>
      <c r="J52" s="11" t="s">
        <v>694</v>
      </c>
      <c r="K52" s="6" t="s">
        <v>779</v>
      </c>
      <c r="L52" s="67" t="s">
        <v>990</v>
      </c>
      <c r="M52" s="67" t="s">
        <v>406</v>
      </c>
      <c r="N52" s="14">
        <v>98391747</v>
      </c>
      <c r="O52" s="14">
        <v>41</v>
      </c>
      <c r="P52" s="14"/>
      <c r="Q52" s="11" t="s">
        <v>369</v>
      </c>
      <c r="R52" s="11"/>
      <c r="S52" s="11"/>
      <c r="T52" s="11"/>
      <c r="U52" s="11" t="s">
        <v>634</v>
      </c>
      <c r="V52" s="11" t="s">
        <v>138</v>
      </c>
      <c r="W52" s="11" t="s">
        <v>38</v>
      </c>
      <c r="X52" s="11" t="s">
        <v>370</v>
      </c>
      <c r="Y52" s="11"/>
      <c r="Z52" s="11"/>
      <c r="AA52" s="11"/>
      <c r="AB52" s="11"/>
      <c r="AC52" s="14" t="s">
        <v>65</v>
      </c>
      <c r="AD52" s="11" t="s">
        <v>66</v>
      </c>
      <c r="AE52" s="14" t="s">
        <v>371</v>
      </c>
      <c r="AF52" s="14"/>
      <c r="AG52" s="11"/>
      <c r="AH52" s="11"/>
      <c r="AI52" s="11"/>
      <c r="AJ52" s="71" t="s">
        <v>372</v>
      </c>
      <c r="AK52" s="49"/>
      <c r="AL52" s="16" t="s">
        <v>146</v>
      </c>
      <c r="AM52" s="16"/>
      <c r="AN52" s="19"/>
      <c r="AO52" s="10">
        <v>52</v>
      </c>
      <c r="AP52" s="58"/>
    </row>
    <row r="53" spans="1:42" ht="90" x14ac:dyDescent="0.25">
      <c r="A53" s="8">
        <f t="shared" si="0"/>
        <v>52</v>
      </c>
      <c r="B53" s="6" t="s">
        <v>26</v>
      </c>
      <c r="C53" s="14" t="s">
        <v>27</v>
      </c>
      <c r="D53" s="15">
        <v>42704</v>
      </c>
      <c r="E53" s="52">
        <v>0.76041666666666663</v>
      </c>
      <c r="F53" s="52"/>
      <c r="G53" s="52"/>
      <c r="H53" s="107">
        <v>1</v>
      </c>
      <c r="I53" s="6" t="s">
        <v>494</v>
      </c>
      <c r="J53" s="11" t="s">
        <v>694</v>
      </c>
      <c r="K53" s="6" t="s">
        <v>771</v>
      </c>
      <c r="L53" s="67" t="s">
        <v>991</v>
      </c>
      <c r="M53" s="67" t="s">
        <v>406</v>
      </c>
      <c r="N53" s="14">
        <v>27071079</v>
      </c>
      <c r="O53" s="14">
        <v>73</v>
      </c>
      <c r="P53" s="14"/>
      <c r="Q53" s="11" t="s">
        <v>373</v>
      </c>
      <c r="R53" s="11"/>
      <c r="S53" s="11"/>
      <c r="T53" s="11" t="s">
        <v>374</v>
      </c>
      <c r="U53" s="6" t="s">
        <v>413</v>
      </c>
      <c r="V53" s="11" t="s">
        <v>64</v>
      </c>
      <c r="W53" s="11" t="s">
        <v>34</v>
      </c>
      <c r="X53" s="11" t="s">
        <v>62</v>
      </c>
      <c r="Y53" s="11" t="s">
        <v>376</v>
      </c>
      <c r="Z53" s="11"/>
      <c r="AA53" s="11"/>
      <c r="AB53" s="11"/>
      <c r="AC53" s="14" t="s">
        <v>41</v>
      </c>
      <c r="AD53" s="11" t="s">
        <v>42</v>
      </c>
      <c r="AE53" s="14"/>
      <c r="AF53" s="14"/>
      <c r="AG53" s="11" t="s">
        <v>377</v>
      </c>
      <c r="AH53" s="11"/>
      <c r="AI53" s="11"/>
      <c r="AJ53" s="71" t="s">
        <v>378</v>
      </c>
      <c r="AK53" s="47"/>
      <c r="AL53" s="14" t="s">
        <v>146</v>
      </c>
      <c r="AM53" s="14" t="s">
        <v>48</v>
      </c>
      <c r="AN53" s="10" t="s">
        <v>379</v>
      </c>
      <c r="AO53" s="10">
        <v>31</v>
      </c>
      <c r="AP53" s="58"/>
    </row>
    <row r="54" spans="1:42" ht="90" x14ac:dyDescent="0.25">
      <c r="A54" s="8">
        <f t="shared" si="0"/>
        <v>53</v>
      </c>
      <c r="B54" s="6" t="s">
        <v>26</v>
      </c>
      <c r="C54" s="14" t="s">
        <v>27</v>
      </c>
      <c r="D54" s="15">
        <v>42710</v>
      </c>
      <c r="E54" s="52">
        <v>0.54861111111111105</v>
      </c>
      <c r="F54" s="52"/>
      <c r="G54" s="52"/>
      <c r="H54" s="107">
        <v>1</v>
      </c>
      <c r="I54" s="26" t="s">
        <v>432</v>
      </c>
      <c r="J54" s="11" t="s">
        <v>730</v>
      </c>
      <c r="K54" s="6" t="s">
        <v>771</v>
      </c>
      <c r="L54" s="67" t="s">
        <v>992</v>
      </c>
      <c r="M54" s="67" t="s">
        <v>406</v>
      </c>
      <c r="N54" s="14">
        <v>27542210</v>
      </c>
      <c r="O54" s="14">
        <v>91</v>
      </c>
      <c r="P54" s="14"/>
      <c r="Q54" s="11" t="s">
        <v>61</v>
      </c>
      <c r="R54" s="11"/>
      <c r="S54" s="11"/>
      <c r="T54" s="11"/>
      <c r="U54" s="6" t="s">
        <v>413</v>
      </c>
      <c r="V54" s="11" t="s">
        <v>64</v>
      </c>
      <c r="W54" s="11" t="s">
        <v>34</v>
      </c>
      <c r="X54" s="11" t="s">
        <v>380</v>
      </c>
      <c r="Y54" s="11"/>
      <c r="Z54" s="11"/>
      <c r="AA54" s="11"/>
      <c r="AB54" s="11"/>
      <c r="AC54" s="14" t="s">
        <v>41</v>
      </c>
      <c r="AD54" s="11" t="s">
        <v>42</v>
      </c>
      <c r="AE54" s="14"/>
      <c r="AF54" s="14"/>
      <c r="AG54" s="11" t="s">
        <v>381</v>
      </c>
      <c r="AH54" s="11"/>
      <c r="AI54" s="11"/>
      <c r="AJ54" s="71" t="s">
        <v>382</v>
      </c>
      <c r="AK54" s="47"/>
      <c r="AL54" s="14" t="s">
        <v>146</v>
      </c>
      <c r="AM54" s="14"/>
      <c r="AN54" s="10"/>
      <c r="AO54" s="10">
        <v>8</v>
      </c>
      <c r="AP54" s="58"/>
    </row>
    <row r="55" spans="1:42" ht="75" x14ac:dyDescent="0.25">
      <c r="A55" s="8">
        <f t="shared" si="0"/>
        <v>54</v>
      </c>
      <c r="B55" s="6" t="s">
        <v>26</v>
      </c>
      <c r="C55" s="8" t="s">
        <v>27</v>
      </c>
      <c r="D55" s="13">
        <v>42712</v>
      </c>
      <c r="E55" s="51" t="s">
        <v>40</v>
      </c>
      <c r="F55" s="51"/>
      <c r="G55" s="51"/>
      <c r="H55" s="107">
        <v>1</v>
      </c>
      <c r="I55" s="26" t="s">
        <v>419</v>
      </c>
      <c r="J55" s="11" t="s">
        <v>730</v>
      </c>
      <c r="K55" s="6" t="s">
        <v>779</v>
      </c>
      <c r="L55" s="67" t="s">
        <v>993</v>
      </c>
      <c r="M55" s="67" t="s">
        <v>406</v>
      </c>
      <c r="N55" s="8">
        <v>12951876</v>
      </c>
      <c r="O55" s="8">
        <v>68</v>
      </c>
      <c r="P55" s="8"/>
      <c r="Q55" s="6" t="s">
        <v>61</v>
      </c>
      <c r="R55" s="6" t="s">
        <v>64</v>
      </c>
      <c r="S55" s="6" t="s">
        <v>34</v>
      </c>
      <c r="T55" s="6"/>
      <c r="U55" s="6" t="s">
        <v>413</v>
      </c>
      <c r="V55" s="6" t="s">
        <v>64</v>
      </c>
      <c r="W55" s="6" t="s">
        <v>34</v>
      </c>
      <c r="X55" s="6" t="s">
        <v>384</v>
      </c>
      <c r="Y55" s="6"/>
      <c r="Z55" s="6"/>
      <c r="AA55" s="6"/>
      <c r="AB55" s="6"/>
      <c r="AC55" s="8" t="s">
        <v>41</v>
      </c>
      <c r="AD55" s="6" t="s">
        <v>42</v>
      </c>
      <c r="AE55" s="8"/>
      <c r="AF55" s="8"/>
      <c r="AG55" s="8" t="s">
        <v>385</v>
      </c>
      <c r="AH55" s="8" t="s">
        <v>386</v>
      </c>
      <c r="AI55" s="8"/>
      <c r="AJ55" s="70" t="s">
        <v>387</v>
      </c>
      <c r="AK55" s="48"/>
      <c r="AL55" s="8" t="s">
        <v>146</v>
      </c>
      <c r="AM55" s="8"/>
      <c r="AN55" s="9"/>
      <c r="AO55" s="9">
        <v>14</v>
      </c>
      <c r="AP55" s="58"/>
    </row>
    <row r="56" spans="1:42" ht="60" x14ac:dyDescent="0.25">
      <c r="A56" s="8">
        <f t="shared" si="0"/>
        <v>55</v>
      </c>
      <c r="B56" s="6" t="s">
        <v>26</v>
      </c>
      <c r="C56" s="14" t="s">
        <v>27</v>
      </c>
      <c r="D56" s="15">
        <v>42715</v>
      </c>
      <c r="E56" s="52">
        <v>0.20138888888888887</v>
      </c>
      <c r="F56" s="52"/>
      <c r="G56" s="52"/>
      <c r="H56" s="107">
        <v>1</v>
      </c>
      <c r="I56" s="35" t="s">
        <v>515</v>
      </c>
      <c r="J56" s="11" t="s">
        <v>730</v>
      </c>
      <c r="K56" s="6" t="s">
        <v>779</v>
      </c>
      <c r="L56" s="67" t="s">
        <v>994</v>
      </c>
      <c r="M56" s="67" t="s">
        <v>406</v>
      </c>
      <c r="N56" s="14">
        <v>1085290101</v>
      </c>
      <c r="O56" s="14">
        <v>25</v>
      </c>
      <c r="P56" s="14"/>
      <c r="Q56" s="11" t="s">
        <v>369</v>
      </c>
      <c r="R56" s="11" t="s">
        <v>33</v>
      </c>
      <c r="S56" s="11" t="s">
        <v>34</v>
      </c>
      <c r="T56" s="11" t="s">
        <v>388</v>
      </c>
      <c r="U56" s="11" t="s">
        <v>634</v>
      </c>
      <c r="V56" s="11"/>
      <c r="W56" s="11"/>
      <c r="X56" s="11"/>
      <c r="Y56" s="11"/>
      <c r="Z56" s="11"/>
      <c r="AA56" s="11"/>
      <c r="AB56" s="11"/>
      <c r="AC56" s="14" t="s">
        <v>65</v>
      </c>
      <c r="AD56" s="6" t="s">
        <v>42</v>
      </c>
      <c r="AE56" s="14" t="s">
        <v>389</v>
      </c>
      <c r="AF56" s="14"/>
      <c r="AG56" s="11" t="s">
        <v>390</v>
      </c>
      <c r="AH56" s="11"/>
      <c r="AI56" s="11"/>
      <c r="AJ56" s="71" t="s">
        <v>391</v>
      </c>
      <c r="AK56" s="47"/>
      <c r="AL56" s="14" t="s">
        <v>47</v>
      </c>
      <c r="AM56" s="14"/>
      <c r="AN56" s="10"/>
      <c r="AO56" s="10">
        <v>30</v>
      </c>
      <c r="AP56" s="58"/>
    </row>
    <row r="57" spans="1:42" ht="75" x14ac:dyDescent="0.25">
      <c r="A57" s="8">
        <f t="shared" si="0"/>
        <v>56</v>
      </c>
      <c r="B57" s="6" t="s">
        <v>26</v>
      </c>
      <c r="C57" s="14" t="s">
        <v>27</v>
      </c>
      <c r="D57" s="15">
        <v>42726</v>
      </c>
      <c r="E57" s="52">
        <v>0.8125</v>
      </c>
      <c r="F57" s="52"/>
      <c r="G57" s="52"/>
      <c r="H57" s="107">
        <v>1</v>
      </c>
      <c r="I57" s="26" t="s">
        <v>419</v>
      </c>
      <c r="J57" s="11" t="s">
        <v>730</v>
      </c>
      <c r="K57" s="6" t="s">
        <v>771</v>
      </c>
      <c r="L57" s="67" t="s">
        <v>995</v>
      </c>
      <c r="M57" s="67" t="s">
        <v>406</v>
      </c>
      <c r="N57" s="14">
        <v>171.86500000000001</v>
      </c>
      <c r="O57" s="14">
        <v>78</v>
      </c>
      <c r="P57" s="14"/>
      <c r="Q57" s="11" t="s">
        <v>61</v>
      </c>
      <c r="R57" s="11" t="s">
        <v>64</v>
      </c>
      <c r="S57" s="11" t="s">
        <v>34</v>
      </c>
      <c r="T57" s="11" t="s">
        <v>392</v>
      </c>
      <c r="U57" s="6" t="s">
        <v>375</v>
      </c>
      <c r="V57" s="11"/>
      <c r="W57" s="11"/>
      <c r="X57" s="14"/>
      <c r="Y57" s="14"/>
      <c r="Z57" s="14"/>
      <c r="AA57" s="14"/>
      <c r="AB57" s="14"/>
      <c r="AC57" s="14" t="s">
        <v>41</v>
      </c>
      <c r="AD57" s="11" t="s">
        <v>42</v>
      </c>
      <c r="AE57" s="14"/>
      <c r="AF57" s="14"/>
      <c r="AG57" s="11" t="s">
        <v>393</v>
      </c>
      <c r="AH57" s="14"/>
      <c r="AI57" s="14"/>
      <c r="AJ57" s="71" t="s">
        <v>394</v>
      </c>
      <c r="AK57" s="47"/>
      <c r="AL57" s="14" t="s">
        <v>47</v>
      </c>
      <c r="AM57" s="14"/>
      <c r="AN57" s="10"/>
      <c r="AO57" s="10">
        <v>15</v>
      </c>
      <c r="AP57" s="58"/>
    </row>
    <row r="58" spans="1:42" ht="60" x14ac:dyDescent="0.25">
      <c r="A58" s="8">
        <f t="shared" si="0"/>
        <v>57</v>
      </c>
      <c r="B58" s="6" t="s">
        <v>26</v>
      </c>
      <c r="C58" s="14" t="s">
        <v>56</v>
      </c>
      <c r="D58" s="15">
        <v>42729</v>
      </c>
      <c r="E58" s="52">
        <v>0.81944444444444453</v>
      </c>
      <c r="F58" s="52"/>
      <c r="G58" s="52"/>
      <c r="H58" s="107">
        <v>1</v>
      </c>
      <c r="I58" s="35" t="s">
        <v>515</v>
      </c>
      <c r="J58" s="11" t="s">
        <v>730</v>
      </c>
      <c r="K58" s="6" t="s">
        <v>779</v>
      </c>
      <c r="L58" s="67" t="s">
        <v>996</v>
      </c>
      <c r="M58" s="67" t="s">
        <v>406</v>
      </c>
      <c r="N58" s="14"/>
      <c r="O58" s="14">
        <v>28</v>
      </c>
      <c r="P58" s="14"/>
      <c r="Q58" s="14" t="s">
        <v>32</v>
      </c>
      <c r="R58" s="14" t="s">
        <v>215</v>
      </c>
      <c r="S58" s="14" t="s">
        <v>34</v>
      </c>
      <c r="T58" s="14" t="s">
        <v>395</v>
      </c>
      <c r="U58" s="6" t="s">
        <v>447</v>
      </c>
      <c r="V58" s="14" t="s">
        <v>64</v>
      </c>
      <c r="W58" s="14" t="s">
        <v>34</v>
      </c>
      <c r="X58" s="14" t="s">
        <v>396</v>
      </c>
      <c r="Y58" s="14"/>
      <c r="Z58" s="14"/>
      <c r="AA58" s="14"/>
      <c r="AB58" s="14"/>
      <c r="AC58" s="14" t="s">
        <v>65</v>
      </c>
      <c r="AD58" s="14" t="s">
        <v>66</v>
      </c>
      <c r="AE58" s="14" t="s">
        <v>397</v>
      </c>
      <c r="AF58" s="14" t="s">
        <v>398</v>
      </c>
      <c r="AG58" s="14"/>
      <c r="AH58" s="14" t="s">
        <v>399</v>
      </c>
      <c r="AI58" s="14"/>
      <c r="AJ58" s="72" t="s">
        <v>400</v>
      </c>
      <c r="AK58" s="50"/>
      <c r="AL58" s="14" t="s">
        <v>47</v>
      </c>
      <c r="AM58" s="14"/>
      <c r="AN58" s="10"/>
      <c r="AO58" s="10" t="s">
        <v>56</v>
      </c>
      <c r="AP58" s="58"/>
    </row>
    <row r="59" spans="1:42" x14ac:dyDescent="0.25">
      <c r="A59" s="8">
        <f>A58+1</f>
        <v>58</v>
      </c>
      <c r="B59" s="6" t="s">
        <v>26</v>
      </c>
      <c r="C59" s="14" t="s">
        <v>27</v>
      </c>
      <c r="D59" s="15">
        <v>42734</v>
      </c>
      <c r="E59" s="52">
        <v>0.27083333333333331</v>
      </c>
      <c r="F59" s="52"/>
      <c r="G59" s="52"/>
      <c r="H59" s="107">
        <v>1</v>
      </c>
      <c r="I59" s="26" t="s">
        <v>409</v>
      </c>
      <c r="J59" s="11" t="s">
        <v>730</v>
      </c>
      <c r="K59" s="6" t="s">
        <v>779</v>
      </c>
      <c r="L59" s="67" t="s">
        <v>997</v>
      </c>
      <c r="M59" s="67" t="s">
        <v>406</v>
      </c>
      <c r="N59" s="14">
        <v>5198957</v>
      </c>
      <c r="O59" s="14">
        <v>73</v>
      </c>
      <c r="P59" s="14"/>
      <c r="Q59" s="11" t="s">
        <v>61</v>
      </c>
      <c r="R59" s="11" t="s">
        <v>401</v>
      </c>
      <c r="S59" s="11" t="s">
        <v>38</v>
      </c>
      <c r="T59" s="11" t="s">
        <v>402</v>
      </c>
      <c r="U59" s="6" t="s">
        <v>1263</v>
      </c>
      <c r="V59" s="14"/>
      <c r="W59" s="14"/>
      <c r="X59" s="14"/>
      <c r="Y59" s="14"/>
      <c r="Z59" s="14"/>
      <c r="AA59" s="14"/>
      <c r="AB59" s="14"/>
      <c r="AC59" s="14" t="s">
        <v>41</v>
      </c>
      <c r="AD59" s="11" t="s">
        <v>42</v>
      </c>
      <c r="AE59" s="14"/>
      <c r="AF59" s="14"/>
      <c r="AG59" s="11" t="s">
        <v>403</v>
      </c>
      <c r="AH59" s="14"/>
      <c r="AI59" s="14"/>
      <c r="AJ59" s="71" t="s">
        <v>82</v>
      </c>
      <c r="AK59" s="49"/>
      <c r="AL59" s="16" t="s">
        <v>146</v>
      </c>
      <c r="AM59" s="16"/>
      <c r="AN59" s="16"/>
      <c r="AO59" s="19" t="s">
        <v>146</v>
      </c>
      <c r="AP59" s="58"/>
    </row>
    <row r="60" spans="1:42" s="64" customFormat="1" ht="25.5" x14ac:dyDescent="0.25">
      <c r="A60" s="76">
        <f t="shared" si="0"/>
        <v>59</v>
      </c>
      <c r="B60" s="77">
        <v>2017</v>
      </c>
      <c r="C60" s="66" t="s">
        <v>27</v>
      </c>
      <c r="D60" s="61">
        <v>42741</v>
      </c>
      <c r="E60" s="62">
        <v>0.61388888888888882</v>
      </c>
      <c r="F60" s="63">
        <v>42743</v>
      </c>
      <c r="G60" s="78">
        <v>0.625</v>
      </c>
      <c r="H60" s="107">
        <v>1</v>
      </c>
      <c r="I60" s="66" t="s">
        <v>409</v>
      </c>
      <c r="J60" s="66" t="s">
        <v>410</v>
      </c>
      <c r="K60" s="66" t="s">
        <v>779</v>
      </c>
      <c r="L60" s="79" t="s">
        <v>998</v>
      </c>
      <c r="M60" s="66" t="s">
        <v>406</v>
      </c>
      <c r="N60" s="77">
        <v>1799953</v>
      </c>
      <c r="O60" s="77">
        <v>79</v>
      </c>
      <c r="P60" s="66" t="s">
        <v>411</v>
      </c>
      <c r="Q60" s="66" t="s">
        <v>61</v>
      </c>
      <c r="R60" s="66" t="s">
        <v>64</v>
      </c>
      <c r="S60" s="66" t="s">
        <v>34</v>
      </c>
      <c r="T60" s="66" t="s">
        <v>412</v>
      </c>
      <c r="U60" s="66" t="s">
        <v>413</v>
      </c>
      <c r="V60" s="66" t="s">
        <v>62</v>
      </c>
      <c r="W60" s="66" t="s">
        <v>62</v>
      </c>
      <c r="X60" s="66" t="s">
        <v>62</v>
      </c>
      <c r="Y60" s="66"/>
      <c r="Z60" s="66"/>
      <c r="AA60" s="66"/>
      <c r="AB60" s="66"/>
      <c r="AC60" s="66" t="s">
        <v>41</v>
      </c>
      <c r="AD60" s="66" t="s">
        <v>42</v>
      </c>
      <c r="AE60" s="66"/>
      <c r="AF60" s="66"/>
      <c r="AG60" s="66" t="s">
        <v>414</v>
      </c>
      <c r="AH60" s="66" t="s">
        <v>415</v>
      </c>
      <c r="AI60" s="66" t="s">
        <v>416</v>
      </c>
      <c r="AJ60" s="80" t="s">
        <v>417</v>
      </c>
      <c r="AK60" s="81" t="s">
        <v>312</v>
      </c>
      <c r="AL60" s="81" t="s">
        <v>146</v>
      </c>
      <c r="AM60" s="81"/>
      <c r="AN60" s="82" t="s">
        <v>418</v>
      </c>
      <c r="AO60" s="83">
        <v>30</v>
      </c>
      <c r="AP60" s="84">
        <v>518920</v>
      </c>
    </row>
    <row r="61" spans="1:42" ht="25.5" x14ac:dyDescent="0.25">
      <c r="A61" s="8">
        <f t="shared" si="0"/>
        <v>60</v>
      </c>
      <c r="B61" s="25">
        <v>2017</v>
      </c>
      <c r="C61" s="26" t="s">
        <v>27</v>
      </c>
      <c r="D61" s="27">
        <v>42754</v>
      </c>
      <c r="E61" s="28">
        <v>0.28263888888888888</v>
      </c>
      <c r="F61" s="29">
        <v>42769</v>
      </c>
      <c r="G61" s="30">
        <v>0.90972222222222221</v>
      </c>
      <c r="H61" s="107">
        <v>1</v>
      </c>
      <c r="I61" s="26" t="s">
        <v>419</v>
      </c>
      <c r="J61" s="26" t="s">
        <v>410</v>
      </c>
      <c r="K61" s="26" t="s">
        <v>779</v>
      </c>
      <c r="L61" s="69" t="s">
        <v>999</v>
      </c>
      <c r="M61" s="26" t="s">
        <v>406</v>
      </c>
      <c r="N61" s="25">
        <v>1719731</v>
      </c>
      <c r="O61" s="25">
        <v>69</v>
      </c>
      <c r="P61" s="26" t="s">
        <v>420</v>
      </c>
      <c r="Q61" s="26" t="s">
        <v>61</v>
      </c>
      <c r="R61" s="26" t="s">
        <v>64</v>
      </c>
      <c r="S61" s="26" t="s">
        <v>34</v>
      </c>
      <c r="T61" s="26" t="s">
        <v>421</v>
      </c>
      <c r="U61" s="26" t="s">
        <v>413</v>
      </c>
      <c r="V61" s="26"/>
      <c r="W61" s="26"/>
      <c r="X61" s="26"/>
      <c r="Y61" s="26"/>
      <c r="Z61" s="26"/>
      <c r="AA61" s="26"/>
      <c r="AB61" s="26"/>
      <c r="AC61" s="26" t="s">
        <v>41</v>
      </c>
      <c r="AD61" s="26" t="s">
        <v>42</v>
      </c>
      <c r="AE61" s="26"/>
      <c r="AF61" s="26"/>
      <c r="AG61" s="26" t="s">
        <v>422</v>
      </c>
      <c r="AH61" s="26" t="s">
        <v>302</v>
      </c>
      <c r="AI61" s="26" t="s">
        <v>423</v>
      </c>
      <c r="AJ61" s="73" t="s">
        <v>417</v>
      </c>
      <c r="AK61" s="31" t="s">
        <v>424</v>
      </c>
      <c r="AL61" s="31" t="s">
        <v>146</v>
      </c>
      <c r="AM61" s="31"/>
      <c r="AN61" s="32" t="s">
        <v>425</v>
      </c>
      <c r="AO61" s="33">
        <v>48</v>
      </c>
      <c r="AP61" s="34">
        <v>518969</v>
      </c>
    </row>
    <row r="62" spans="1:42" x14ac:dyDescent="0.25">
      <c r="A62" s="8">
        <f t="shared" si="0"/>
        <v>61</v>
      </c>
      <c r="B62" s="25">
        <v>2017</v>
      </c>
      <c r="C62" s="26" t="s">
        <v>27</v>
      </c>
      <c r="D62" s="27">
        <v>42762</v>
      </c>
      <c r="E62" s="28">
        <v>0.80833333333333324</v>
      </c>
      <c r="F62" s="29">
        <v>42762</v>
      </c>
      <c r="G62" s="30">
        <v>0.80902777777777779</v>
      </c>
      <c r="H62" s="107">
        <v>1</v>
      </c>
      <c r="I62" s="26" t="s">
        <v>409</v>
      </c>
      <c r="J62" s="26" t="s">
        <v>410</v>
      </c>
      <c r="K62" s="26" t="s">
        <v>779</v>
      </c>
      <c r="L62" s="68" t="s">
        <v>1000</v>
      </c>
      <c r="M62" s="26" t="s">
        <v>406</v>
      </c>
      <c r="N62" s="25">
        <v>1800613</v>
      </c>
      <c r="O62" s="25">
        <v>78</v>
      </c>
      <c r="P62" s="26" t="s">
        <v>426</v>
      </c>
      <c r="Q62" s="26" t="s">
        <v>61</v>
      </c>
      <c r="R62" s="26" t="s">
        <v>64</v>
      </c>
      <c r="S62" s="26" t="s">
        <v>34</v>
      </c>
      <c r="T62" s="26" t="s">
        <v>427</v>
      </c>
      <c r="U62" s="26" t="s">
        <v>413</v>
      </c>
      <c r="V62" s="26"/>
      <c r="W62" s="26"/>
      <c r="X62" s="26"/>
      <c r="Y62" s="26"/>
      <c r="Z62" s="26"/>
      <c r="AA62" s="26"/>
      <c r="AB62" s="26"/>
      <c r="AC62" s="26" t="s">
        <v>41</v>
      </c>
      <c r="AD62" s="26" t="s">
        <v>42</v>
      </c>
      <c r="AE62" s="26"/>
      <c r="AF62" s="26"/>
      <c r="AG62" s="26" t="s">
        <v>428</v>
      </c>
      <c r="AH62" s="26" t="s">
        <v>429</v>
      </c>
      <c r="AI62" s="26" t="s">
        <v>430</v>
      </c>
      <c r="AJ62" s="73" t="s">
        <v>82</v>
      </c>
      <c r="AK62" s="31" t="s">
        <v>431</v>
      </c>
      <c r="AL62" s="31" t="s">
        <v>146</v>
      </c>
      <c r="AM62" s="31"/>
      <c r="AN62" s="32" t="s">
        <v>418</v>
      </c>
      <c r="AO62" s="33">
        <v>31</v>
      </c>
      <c r="AP62" s="34">
        <v>519022</v>
      </c>
    </row>
    <row r="63" spans="1:42" x14ac:dyDescent="0.25">
      <c r="A63" s="8">
        <f t="shared" si="0"/>
        <v>62</v>
      </c>
      <c r="B63" s="25">
        <v>2017</v>
      </c>
      <c r="C63" s="26" t="s">
        <v>56</v>
      </c>
      <c r="D63" s="27">
        <v>42749</v>
      </c>
      <c r="E63" s="35"/>
      <c r="F63" s="29">
        <v>42765</v>
      </c>
      <c r="G63" s="30">
        <v>0.65625</v>
      </c>
      <c r="H63" s="107">
        <v>1</v>
      </c>
      <c r="I63" s="26" t="s">
        <v>432</v>
      </c>
      <c r="J63" s="26" t="s">
        <v>410</v>
      </c>
      <c r="K63" s="26" t="s">
        <v>779</v>
      </c>
      <c r="L63" s="69" t="s">
        <v>1001</v>
      </c>
      <c r="M63" s="26" t="s">
        <v>406</v>
      </c>
      <c r="N63" s="25">
        <v>30715978</v>
      </c>
      <c r="O63" s="25">
        <v>55</v>
      </c>
      <c r="P63" s="26" t="s">
        <v>433</v>
      </c>
      <c r="Q63" s="26" t="s">
        <v>32</v>
      </c>
      <c r="R63" s="26" t="s">
        <v>138</v>
      </c>
      <c r="S63" s="26" t="s">
        <v>34</v>
      </c>
      <c r="T63" s="26" t="s">
        <v>434</v>
      </c>
      <c r="U63" s="26" t="s">
        <v>435</v>
      </c>
      <c r="V63" s="26" t="s">
        <v>77</v>
      </c>
      <c r="W63" s="26" t="s">
        <v>38</v>
      </c>
      <c r="X63" s="26" t="s">
        <v>436</v>
      </c>
      <c r="Y63" s="26"/>
      <c r="Z63" s="26"/>
      <c r="AA63" s="26"/>
      <c r="AB63" s="26"/>
      <c r="AC63" s="26" t="s">
        <v>65</v>
      </c>
      <c r="AD63" s="26" t="s">
        <v>66</v>
      </c>
      <c r="AE63" s="26" t="s">
        <v>437</v>
      </c>
      <c r="AF63" s="26" t="s">
        <v>438</v>
      </c>
      <c r="AG63" s="26"/>
      <c r="AH63" s="26" t="s">
        <v>439</v>
      </c>
      <c r="AI63" s="26" t="s">
        <v>440</v>
      </c>
      <c r="AJ63" s="73" t="s">
        <v>441</v>
      </c>
      <c r="AK63" s="31" t="s">
        <v>442</v>
      </c>
      <c r="AL63" s="31" t="s">
        <v>146</v>
      </c>
      <c r="AM63" s="31"/>
      <c r="AN63" s="32" t="s">
        <v>443</v>
      </c>
      <c r="AO63" s="33" t="s">
        <v>56</v>
      </c>
      <c r="AP63" s="34"/>
    </row>
    <row r="64" spans="1:42" x14ac:dyDescent="0.25">
      <c r="A64" s="8">
        <f t="shared" si="0"/>
        <v>63</v>
      </c>
      <c r="B64" s="25">
        <v>2017</v>
      </c>
      <c r="C64" s="26" t="s">
        <v>27</v>
      </c>
      <c r="D64" s="27">
        <v>42768</v>
      </c>
      <c r="E64" s="28">
        <v>0.1111111111111111</v>
      </c>
      <c r="F64" s="29">
        <v>42769</v>
      </c>
      <c r="G64" s="30">
        <v>0.1111111111111111</v>
      </c>
      <c r="H64" s="107">
        <v>1</v>
      </c>
      <c r="I64" s="26" t="s">
        <v>419</v>
      </c>
      <c r="J64" s="26" t="s">
        <v>444</v>
      </c>
      <c r="K64" s="26" t="s">
        <v>779</v>
      </c>
      <c r="L64" s="68" t="s">
        <v>1002</v>
      </c>
      <c r="M64" s="26" t="s">
        <v>406</v>
      </c>
      <c r="N64" s="25">
        <v>1085324980</v>
      </c>
      <c r="O64" s="25">
        <v>22</v>
      </c>
      <c r="P64" s="26" t="s">
        <v>445</v>
      </c>
      <c r="Q64" s="26" t="s">
        <v>32</v>
      </c>
      <c r="R64" s="26" t="s">
        <v>64</v>
      </c>
      <c r="S64" s="26" t="s">
        <v>34</v>
      </c>
      <c r="T64" s="26" t="s">
        <v>446</v>
      </c>
      <c r="U64" s="26" t="s">
        <v>447</v>
      </c>
      <c r="V64" s="26"/>
      <c r="W64" s="26"/>
      <c r="X64" s="26"/>
      <c r="Y64" s="26"/>
      <c r="Z64" s="26"/>
      <c r="AA64" s="26"/>
      <c r="AB64" s="26"/>
      <c r="AC64" s="26" t="s">
        <v>41</v>
      </c>
      <c r="AD64" s="26" t="s">
        <v>42</v>
      </c>
      <c r="AE64" s="26"/>
      <c r="AF64" s="26"/>
      <c r="AG64" s="26" t="s">
        <v>448</v>
      </c>
      <c r="AH64" s="26" t="s">
        <v>449</v>
      </c>
      <c r="AI64" s="26" t="s">
        <v>450</v>
      </c>
      <c r="AJ64" s="73" t="s">
        <v>451</v>
      </c>
      <c r="AK64" s="31" t="s">
        <v>452</v>
      </c>
      <c r="AL64" s="31" t="s">
        <v>146</v>
      </c>
      <c r="AM64" s="31"/>
      <c r="AN64" s="32" t="s">
        <v>418</v>
      </c>
      <c r="AO64" s="33">
        <v>32</v>
      </c>
      <c r="AP64" s="34">
        <v>519047</v>
      </c>
    </row>
    <row r="65" spans="1:42" ht="38.25" x14ac:dyDescent="0.25">
      <c r="A65" s="8">
        <f t="shared" si="0"/>
        <v>64</v>
      </c>
      <c r="B65" s="25">
        <v>2017</v>
      </c>
      <c r="C65" s="26" t="s">
        <v>27</v>
      </c>
      <c r="D65" s="27">
        <v>42773</v>
      </c>
      <c r="E65" s="28">
        <v>0.5625</v>
      </c>
      <c r="F65" s="29">
        <v>42773</v>
      </c>
      <c r="G65" s="30">
        <v>0.5625</v>
      </c>
      <c r="H65" s="107">
        <v>1</v>
      </c>
      <c r="I65" s="26" t="s">
        <v>432</v>
      </c>
      <c r="J65" s="26" t="s">
        <v>444</v>
      </c>
      <c r="K65" s="26" t="s">
        <v>771</v>
      </c>
      <c r="L65" s="69" t="s">
        <v>1003</v>
      </c>
      <c r="M65" s="26" t="s">
        <v>406</v>
      </c>
      <c r="N65" s="25">
        <v>2633721</v>
      </c>
      <c r="O65" s="25">
        <v>86</v>
      </c>
      <c r="P65" s="26" t="s">
        <v>453</v>
      </c>
      <c r="Q65" s="26" t="s">
        <v>61</v>
      </c>
      <c r="R65" s="26" t="s">
        <v>138</v>
      </c>
      <c r="S65" s="26" t="s">
        <v>34</v>
      </c>
      <c r="T65" s="26"/>
      <c r="U65" s="26" t="s">
        <v>454</v>
      </c>
      <c r="V65" s="26"/>
      <c r="W65" s="26"/>
      <c r="X65" s="26"/>
      <c r="Y65" s="26"/>
      <c r="Z65" s="26"/>
      <c r="AA65" s="26"/>
      <c r="AB65" s="26"/>
      <c r="AC65" s="26" t="s">
        <v>41</v>
      </c>
      <c r="AD65" s="26" t="s">
        <v>42</v>
      </c>
      <c r="AE65" s="26"/>
      <c r="AF65" s="26"/>
      <c r="AG65" s="26" t="s">
        <v>455</v>
      </c>
      <c r="AH65" s="26" t="s">
        <v>456</v>
      </c>
      <c r="AI65" s="26" t="s">
        <v>457</v>
      </c>
      <c r="AJ65" s="73" t="s">
        <v>458</v>
      </c>
      <c r="AK65" s="31" t="s">
        <v>459</v>
      </c>
      <c r="AL65" s="31" t="s">
        <v>146</v>
      </c>
      <c r="AM65" s="31"/>
      <c r="AN65" s="32" t="s">
        <v>324</v>
      </c>
      <c r="AO65" s="33">
        <v>1</v>
      </c>
      <c r="AP65" s="34">
        <v>519074</v>
      </c>
    </row>
    <row r="66" spans="1:42" ht="25.5" x14ac:dyDescent="0.25">
      <c r="A66" s="8">
        <f t="shared" si="0"/>
        <v>65</v>
      </c>
      <c r="B66" s="25">
        <v>2017</v>
      </c>
      <c r="C66" s="26" t="s">
        <v>27</v>
      </c>
      <c r="D66" s="27">
        <v>42779</v>
      </c>
      <c r="E66" s="28">
        <v>0.43402777777777773</v>
      </c>
      <c r="F66" s="29">
        <v>42779</v>
      </c>
      <c r="G66" s="30">
        <v>0.43402777777777773</v>
      </c>
      <c r="H66" s="107">
        <v>1</v>
      </c>
      <c r="I66" s="26" t="s">
        <v>460</v>
      </c>
      <c r="J66" s="26" t="s">
        <v>444</v>
      </c>
      <c r="K66" s="26" t="s">
        <v>779</v>
      </c>
      <c r="L66" s="68" t="s">
        <v>1004</v>
      </c>
      <c r="M66" s="26" t="s">
        <v>406</v>
      </c>
      <c r="N66" s="25">
        <v>5251762</v>
      </c>
      <c r="O66" s="25">
        <v>59</v>
      </c>
      <c r="P66" s="26" t="s">
        <v>461</v>
      </c>
      <c r="Q66" s="26" t="s">
        <v>61</v>
      </c>
      <c r="R66" s="26" t="s">
        <v>55</v>
      </c>
      <c r="S66" s="26" t="s">
        <v>38</v>
      </c>
      <c r="T66" s="26" t="s">
        <v>462</v>
      </c>
      <c r="U66" s="26" t="s">
        <v>454</v>
      </c>
      <c r="V66" s="26"/>
      <c r="W66" s="26"/>
      <c r="X66" s="26"/>
      <c r="Y66" s="26"/>
      <c r="Z66" s="26"/>
      <c r="AA66" s="26"/>
      <c r="AB66" s="26"/>
      <c r="AC66" s="26" t="s">
        <v>41</v>
      </c>
      <c r="AD66" s="26" t="s">
        <v>42</v>
      </c>
      <c r="AE66" s="26"/>
      <c r="AF66" s="26"/>
      <c r="AG66" s="26" t="s">
        <v>463</v>
      </c>
      <c r="AH66" s="26" t="s">
        <v>464</v>
      </c>
      <c r="AI66" s="26" t="s">
        <v>465</v>
      </c>
      <c r="AJ66" s="73" t="s">
        <v>312</v>
      </c>
      <c r="AK66" s="31" t="s">
        <v>466</v>
      </c>
      <c r="AL66" s="31" t="s">
        <v>146</v>
      </c>
      <c r="AM66" s="31"/>
      <c r="AN66" s="32" t="s">
        <v>418</v>
      </c>
      <c r="AO66" s="33">
        <v>31</v>
      </c>
      <c r="AP66" s="34">
        <v>519111</v>
      </c>
    </row>
    <row r="67" spans="1:42" ht="51" x14ac:dyDescent="0.25">
      <c r="A67" s="8">
        <f t="shared" si="0"/>
        <v>66</v>
      </c>
      <c r="B67" s="25">
        <v>2017</v>
      </c>
      <c r="C67" s="26" t="s">
        <v>27</v>
      </c>
      <c r="D67" s="27">
        <v>42784</v>
      </c>
      <c r="E67" s="28">
        <v>1.6666666666666666E-2</v>
      </c>
      <c r="F67" s="29">
        <v>42787</v>
      </c>
      <c r="G67" s="30">
        <v>1.6666666666666666E-2</v>
      </c>
      <c r="H67" s="107">
        <v>1</v>
      </c>
      <c r="I67" s="26" t="s">
        <v>467</v>
      </c>
      <c r="J67" s="26" t="s">
        <v>444</v>
      </c>
      <c r="K67" s="26" t="s">
        <v>779</v>
      </c>
      <c r="L67" s="69" t="s">
        <v>1005</v>
      </c>
      <c r="M67" s="26" t="s">
        <v>406</v>
      </c>
      <c r="N67" s="25">
        <v>98390468</v>
      </c>
      <c r="O67" s="25">
        <v>41</v>
      </c>
      <c r="P67" s="26" t="s">
        <v>468</v>
      </c>
      <c r="Q67" s="26" t="s">
        <v>32</v>
      </c>
      <c r="R67" s="26" t="s">
        <v>64</v>
      </c>
      <c r="S67" s="26" t="s">
        <v>34</v>
      </c>
      <c r="T67" s="26" t="s">
        <v>469</v>
      </c>
      <c r="U67" s="26" t="s">
        <v>447</v>
      </c>
      <c r="V67" s="26" t="s">
        <v>77</v>
      </c>
      <c r="W67" s="26" t="s">
        <v>38</v>
      </c>
      <c r="X67" s="26" t="s">
        <v>470</v>
      </c>
      <c r="Y67" s="26"/>
      <c r="Z67" s="26"/>
      <c r="AA67" s="26"/>
      <c r="AB67" s="26"/>
      <c r="AC67" s="26" t="s">
        <v>41</v>
      </c>
      <c r="AD67" s="26" t="s">
        <v>42</v>
      </c>
      <c r="AE67" s="26"/>
      <c r="AF67" s="26"/>
      <c r="AG67" s="26" t="s">
        <v>471</v>
      </c>
      <c r="AH67" s="26" t="s">
        <v>472</v>
      </c>
      <c r="AI67" s="26" t="s">
        <v>473</v>
      </c>
      <c r="AJ67" s="73" t="s">
        <v>474</v>
      </c>
      <c r="AK67" s="31" t="s">
        <v>475</v>
      </c>
      <c r="AL67" s="31" t="s">
        <v>146</v>
      </c>
      <c r="AM67" s="31"/>
      <c r="AN67" s="32" t="s">
        <v>476</v>
      </c>
      <c r="AO67" s="33">
        <v>31</v>
      </c>
      <c r="AP67" s="34">
        <v>519140</v>
      </c>
    </row>
    <row r="68" spans="1:42" ht="25.5" x14ac:dyDescent="0.25">
      <c r="A68" s="8">
        <f t="shared" ref="A68:A131" si="1">A67+1</f>
        <v>67</v>
      </c>
      <c r="B68" s="25">
        <v>2017</v>
      </c>
      <c r="C68" s="26" t="s">
        <v>56</v>
      </c>
      <c r="D68" s="27">
        <v>42786</v>
      </c>
      <c r="E68" s="35"/>
      <c r="F68" s="29">
        <v>42787</v>
      </c>
      <c r="G68" s="30">
        <v>5.5555555555555552E-2</v>
      </c>
      <c r="H68" s="107">
        <v>1</v>
      </c>
      <c r="I68" s="26" t="s">
        <v>460</v>
      </c>
      <c r="J68" s="26" t="s">
        <v>444</v>
      </c>
      <c r="K68" s="26" t="s">
        <v>779</v>
      </c>
      <c r="L68" s="68" t="s">
        <v>1006</v>
      </c>
      <c r="M68" s="26" t="s">
        <v>406</v>
      </c>
      <c r="N68" s="25">
        <v>5218475</v>
      </c>
      <c r="O68" s="25">
        <v>35</v>
      </c>
      <c r="P68" s="26"/>
      <c r="Q68" s="26" t="s">
        <v>32</v>
      </c>
      <c r="R68" s="26" t="s">
        <v>477</v>
      </c>
      <c r="S68" s="26" t="s">
        <v>34</v>
      </c>
      <c r="T68" s="26"/>
      <c r="U68" s="26" t="s">
        <v>447</v>
      </c>
      <c r="V68" s="26" t="s">
        <v>64</v>
      </c>
      <c r="W68" s="26" t="s">
        <v>34</v>
      </c>
      <c r="X68" s="26" t="s">
        <v>478</v>
      </c>
      <c r="Y68" s="26"/>
      <c r="Z68" s="26"/>
      <c r="AA68" s="26"/>
      <c r="AB68" s="26"/>
      <c r="AC68" s="26" t="s">
        <v>65</v>
      </c>
      <c r="AD68" s="26" t="s">
        <v>66</v>
      </c>
      <c r="AE68" s="26"/>
      <c r="AF68" s="26" t="s">
        <v>479</v>
      </c>
      <c r="AG68" s="26"/>
      <c r="AH68" s="26" t="s">
        <v>480</v>
      </c>
      <c r="AI68" s="26" t="s">
        <v>440</v>
      </c>
      <c r="AJ68" s="73" t="s">
        <v>481</v>
      </c>
      <c r="AK68" s="31" t="s">
        <v>452</v>
      </c>
      <c r="AL68" s="31" t="s">
        <v>47</v>
      </c>
      <c r="AM68" s="31"/>
      <c r="AN68" s="32" t="s">
        <v>418</v>
      </c>
      <c r="AO68" s="33" t="s">
        <v>56</v>
      </c>
      <c r="AP68" s="34"/>
    </row>
    <row r="69" spans="1:42" ht="25.5" x14ac:dyDescent="0.25">
      <c r="A69" s="8">
        <f t="shared" si="1"/>
        <v>68</v>
      </c>
      <c r="B69" s="25">
        <v>2017</v>
      </c>
      <c r="C69" s="26" t="s">
        <v>27</v>
      </c>
      <c r="D69" s="27">
        <v>42790</v>
      </c>
      <c r="E69" s="28">
        <v>4.5138888888888888E-2</v>
      </c>
      <c r="F69" s="29">
        <v>42790</v>
      </c>
      <c r="G69" s="30">
        <v>5.2083333333333336E-2</v>
      </c>
      <c r="H69" s="107">
        <v>1</v>
      </c>
      <c r="I69" s="26" t="s">
        <v>409</v>
      </c>
      <c r="J69" s="26" t="s">
        <v>444</v>
      </c>
      <c r="K69" s="26" t="s">
        <v>779</v>
      </c>
      <c r="L69" s="69" t="s">
        <v>1007</v>
      </c>
      <c r="M69" s="26" t="s">
        <v>406</v>
      </c>
      <c r="N69" s="25">
        <v>1085319372</v>
      </c>
      <c r="O69" s="25">
        <v>21</v>
      </c>
      <c r="P69" s="26" t="s">
        <v>482</v>
      </c>
      <c r="Q69" s="26" t="s">
        <v>32</v>
      </c>
      <c r="R69" s="26" t="s">
        <v>64</v>
      </c>
      <c r="S69" s="26" t="s">
        <v>34</v>
      </c>
      <c r="T69" s="26" t="s">
        <v>483</v>
      </c>
      <c r="U69" s="26" t="s">
        <v>447</v>
      </c>
      <c r="V69" s="26"/>
      <c r="W69" s="26"/>
      <c r="X69" s="26"/>
      <c r="Y69" s="26"/>
      <c r="Z69" s="26"/>
      <c r="AA69" s="26"/>
      <c r="AB69" s="26"/>
      <c r="AC69" s="26" t="s">
        <v>41</v>
      </c>
      <c r="AD69" s="26" t="s">
        <v>66</v>
      </c>
      <c r="AE69" s="26"/>
      <c r="AF69" s="26"/>
      <c r="AG69" s="26" t="s">
        <v>484</v>
      </c>
      <c r="AH69" s="26" t="s">
        <v>485</v>
      </c>
      <c r="AI69" s="26" t="s">
        <v>465</v>
      </c>
      <c r="AJ69" s="73" t="s">
        <v>486</v>
      </c>
      <c r="AK69" s="31" t="s">
        <v>487</v>
      </c>
      <c r="AL69" s="31" t="s">
        <v>47</v>
      </c>
      <c r="AM69" s="31"/>
      <c r="AN69" s="32" t="s">
        <v>324</v>
      </c>
      <c r="AO69" s="33">
        <v>39</v>
      </c>
      <c r="AP69" s="34">
        <v>519172</v>
      </c>
    </row>
    <row r="70" spans="1:42" ht="25.5" x14ac:dyDescent="0.25">
      <c r="A70" s="8">
        <f t="shared" si="1"/>
        <v>69</v>
      </c>
      <c r="B70" s="25">
        <v>2017</v>
      </c>
      <c r="C70" s="26" t="s">
        <v>27</v>
      </c>
      <c r="D70" s="27">
        <v>42790</v>
      </c>
      <c r="E70" s="28">
        <v>4.5138888888888888E-2</v>
      </c>
      <c r="F70" s="29">
        <v>42790</v>
      </c>
      <c r="G70" s="30">
        <v>5.2083333333333336E-2</v>
      </c>
      <c r="H70" s="107">
        <v>1</v>
      </c>
      <c r="I70" s="26" t="s">
        <v>409</v>
      </c>
      <c r="J70" s="26" t="s">
        <v>444</v>
      </c>
      <c r="K70" s="26" t="s">
        <v>771</v>
      </c>
      <c r="L70" s="68" t="s">
        <v>1008</v>
      </c>
      <c r="M70" s="26" t="s">
        <v>406</v>
      </c>
      <c r="N70" s="25">
        <v>36759642</v>
      </c>
      <c r="O70" s="25">
        <v>35</v>
      </c>
      <c r="P70" s="26" t="s">
        <v>482</v>
      </c>
      <c r="Q70" s="26" t="s">
        <v>32</v>
      </c>
      <c r="R70" s="26" t="s">
        <v>64</v>
      </c>
      <c r="S70" s="26" t="s">
        <v>34</v>
      </c>
      <c r="T70" s="26" t="s">
        <v>483</v>
      </c>
      <c r="U70" s="26" t="s">
        <v>488</v>
      </c>
      <c r="V70" s="26" t="s">
        <v>64</v>
      </c>
      <c r="W70" s="26" t="s">
        <v>34</v>
      </c>
      <c r="X70" s="26"/>
      <c r="Y70" s="26"/>
      <c r="Z70" s="26"/>
      <c r="AA70" s="26"/>
      <c r="AB70" s="26"/>
      <c r="AC70" s="26" t="s">
        <v>41</v>
      </c>
      <c r="AD70" s="26" t="s">
        <v>66</v>
      </c>
      <c r="AE70" s="26"/>
      <c r="AF70" s="26"/>
      <c r="AG70" s="26" t="s">
        <v>484</v>
      </c>
      <c r="AH70" s="26" t="s">
        <v>485</v>
      </c>
      <c r="AI70" s="26" t="s">
        <v>465</v>
      </c>
      <c r="AJ70" s="73" t="s">
        <v>486</v>
      </c>
      <c r="AK70" s="31" t="s">
        <v>487</v>
      </c>
      <c r="AL70" s="31" t="s">
        <v>146</v>
      </c>
      <c r="AM70" s="31"/>
      <c r="AN70" s="32" t="s">
        <v>324</v>
      </c>
      <c r="AO70" s="33">
        <v>39</v>
      </c>
      <c r="AP70" s="34">
        <v>519172</v>
      </c>
    </row>
    <row r="71" spans="1:42" x14ac:dyDescent="0.25">
      <c r="A71" s="8">
        <f t="shared" si="1"/>
        <v>70</v>
      </c>
      <c r="B71" s="35">
        <v>2017</v>
      </c>
      <c r="C71" s="35" t="s">
        <v>56</v>
      </c>
      <c r="D71" s="29">
        <v>42794</v>
      </c>
      <c r="E71" s="35"/>
      <c r="F71" s="29">
        <v>42795</v>
      </c>
      <c r="G71" s="28">
        <v>0.91666666666666663</v>
      </c>
      <c r="H71" s="107">
        <v>1</v>
      </c>
      <c r="I71" s="35" t="s">
        <v>432</v>
      </c>
      <c r="J71" s="35" t="s">
        <v>444</v>
      </c>
      <c r="K71" s="26" t="s">
        <v>771</v>
      </c>
      <c r="L71" s="69" t="s">
        <v>1009</v>
      </c>
      <c r="M71" s="35" t="s">
        <v>786</v>
      </c>
      <c r="N71" s="35">
        <v>1193481577</v>
      </c>
      <c r="O71" s="36">
        <v>15</v>
      </c>
      <c r="P71" s="33"/>
      <c r="Q71" s="35" t="s">
        <v>32</v>
      </c>
      <c r="R71" s="35" t="s">
        <v>138</v>
      </c>
      <c r="S71" s="35" t="s">
        <v>34</v>
      </c>
      <c r="T71" s="35" t="s">
        <v>489</v>
      </c>
      <c r="U71" s="35" t="s">
        <v>435</v>
      </c>
      <c r="V71" s="35"/>
      <c r="W71" s="35"/>
      <c r="X71" s="35"/>
      <c r="Y71" s="35"/>
      <c r="Z71" s="35"/>
      <c r="AA71" s="35"/>
      <c r="AB71" s="35"/>
      <c r="AC71" s="35" t="s">
        <v>65</v>
      </c>
      <c r="AD71" s="35" t="s">
        <v>66</v>
      </c>
      <c r="AE71" s="35"/>
      <c r="AF71" s="35" t="s">
        <v>490</v>
      </c>
      <c r="AG71" s="35" t="s">
        <v>491</v>
      </c>
      <c r="AH71" s="35"/>
      <c r="AI71" s="35" t="s">
        <v>457</v>
      </c>
      <c r="AJ71" s="74" t="s">
        <v>492</v>
      </c>
      <c r="AK71" s="37" t="s">
        <v>493</v>
      </c>
      <c r="AL71" s="37" t="s">
        <v>146</v>
      </c>
      <c r="AM71" s="37"/>
      <c r="AN71" s="37" t="s">
        <v>418</v>
      </c>
      <c r="AO71" s="33" t="s">
        <v>56</v>
      </c>
      <c r="AP71" s="34"/>
    </row>
    <row r="72" spans="1:42" x14ac:dyDescent="0.25">
      <c r="A72" s="8">
        <f t="shared" si="1"/>
        <v>71</v>
      </c>
      <c r="B72" s="35">
        <v>2017</v>
      </c>
      <c r="C72" s="35" t="s">
        <v>27</v>
      </c>
      <c r="D72" s="29">
        <v>42795</v>
      </c>
      <c r="E72" s="28">
        <v>0.6</v>
      </c>
      <c r="F72" s="29">
        <v>42795</v>
      </c>
      <c r="G72" s="28">
        <v>0.59722222222222221</v>
      </c>
      <c r="H72" s="107">
        <v>1</v>
      </c>
      <c r="I72" s="35" t="s">
        <v>494</v>
      </c>
      <c r="J72" s="35" t="s">
        <v>495</v>
      </c>
      <c r="K72" s="26" t="s">
        <v>779</v>
      </c>
      <c r="L72" s="68" t="s">
        <v>1010</v>
      </c>
      <c r="M72" s="35" t="s">
        <v>406</v>
      </c>
      <c r="N72" s="35">
        <v>1085267646</v>
      </c>
      <c r="O72" s="36">
        <v>28</v>
      </c>
      <c r="P72" s="33" t="s">
        <v>496</v>
      </c>
      <c r="Q72" s="35" t="s">
        <v>32</v>
      </c>
      <c r="R72" s="35" t="s">
        <v>138</v>
      </c>
      <c r="S72" s="35" t="s">
        <v>34</v>
      </c>
      <c r="T72" s="35" t="s">
        <v>497</v>
      </c>
      <c r="U72" s="35" t="s">
        <v>447</v>
      </c>
      <c r="V72" s="35" t="s">
        <v>64</v>
      </c>
      <c r="W72" s="35" t="s">
        <v>34</v>
      </c>
      <c r="X72" s="35" t="s">
        <v>498</v>
      </c>
      <c r="Y72" s="35"/>
      <c r="Z72" s="35"/>
      <c r="AA72" s="35"/>
      <c r="AB72" s="35"/>
      <c r="AC72" s="35" t="s">
        <v>41</v>
      </c>
      <c r="AD72" s="35" t="s">
        <v>42</v>
      </c>
      <c r="AE72" s="35"/>
      <c r="AF72" s="35"/>
      <c r="AG72" s="35" t="s">
        <v>499</v>
      </c>
      <c r="AH72" s="35" t="s">
        <v>500</v>
      </c>
      <c r="AI72" s="35" t="s">
        <v>423</v>
      </c>
      <c r="AJ72" s="74" t="s">
        <v>501</v>
      </c>
      <c r="AK72" s="37" t="s">
        <v>502</v>
      </c>
      <c r="AL72" s="37" t="s">
        <v>146</v>
      </c>
      <c r="AM72" s="37"/>
      <c r="AN72" s="32" t="s">
        <v>418</v>
      </c>
      <c r="AO72" s="33">
        <v>37</v>
      </c>
      <c r="AP72" s="34">
        <v>519203</v>
      </c>
    </row>
    <row r="73" spans="1:42" x14ac:dyDescent="0.25">
      <c r="A73" s="8">
        <f t="shared" si="1"/>
        <v>72</v>
      </c>
      <c r="B73" s="35">
        <v>2017</v>
      </c>
      <c r="C73" s="35" t="s">
        <v>27</v>
      </c>
      <c r="D73" s="29">
        <v>42812</v>
      </c>
      <c r="E73" s="28">
        <v>0.26041666666666669</v>
      </c>
      <c r="F73" s="29">
        <v>42812</v>
      </c>
      <c r="G73" s="28">
        <v>0.26041666666666669</v>
      </c>
      <c r="H73" s="107">
        <v>1</v>
      </c>
      <c r="I73" s="35" t="s">
        <v>467</v>
      </c>
      <c r="J73" s="35" t="s">
        <v>495</v>
      </c>
      <c r="K73" s="26" t="s">
        <v>779</v>
      </c>
      <c r="L73" s="69" t="s">
        <v>1011</v>
      </c>
      <c r="M73" s="35" t="s">
        <v>406</v>
      </c>
      <c r="N73" s="35">
        <v>1233191212</v>
      </c>
      <c r="O73" s="36">
        <v>19</v>
      </c>
      <c r="P73" s="33" t="s">
        <v>503</v>
      </c>
      <c r="Q73" s="35" t="s">
        <v>61</v>
      </c>
      <c r="R73" s="35"/>
      <c r="S73" s="35" t="s">
        <v>38</v>
      </c>
      <c r="T73" s="35"/>
      <c r="U73" s="35" t="s">
        <v>454</v>
      </c>
      <c r="V73" s="35" t="s">
        <v>55</v>
      </c>
      <c r="W73" s="35"/>
      <c r="X73" s="35" t="s">
        <v>504</v>
      </c>
      <c r="Y73" s="35"/>
      <c r="Z73" s="35"/>
      <c r="AA73" s="35"/>
      <c r="AB73" s="35"/>
      <c r="AC73" s="35" t="s">
        <v>41</v>
      </c>
      <c r="AD73" s="35" t="s">
        <v>42</v>
      </c>
      <c r="AE73" s="35"/>
      <c r="AF73" s="35"/>
      <c r="AG73" s="35" t="s">
        <v>505</v>
      </c>
      <c r="AH73" s="35" t="s">
        <v>506</v>
      </c>
      <c r="AI73" s="35" t="s">
        <v>430</v>
      </c>
      <c r="AJ73" s="74" t="s">
        <v>507</v>
      </c>
      <c r="AK73" s="37" t="s">
        <v>508</v>
      </c>
      <c r="AL73" s="37" t="s">
        <v>146</v>
      </c>
      <c r="AM73" s="37"/>
      <c r="AN73" s="37" t="s">
        <v>418</v>
      </c>
      <c r="AO73" s="33">
        <v>3</v>
      </c>
      <c r="AP73" s="34">
        <v>611061</v>
      </c>
    </row>
    <row r="74" spans="1:42" x14ac:dyDescent="0.25">
      <c r="A74" s="8">
        <f t="shared" si="1"/>
        <v>73</v>
      </c>
      <c r="B74" s="35">
        <v>2017</v>
      </c>
      <c r="C74" s="35" t="s">
        <v>27</v>
      </c>
      <c r="D74" s="29">
        <v>42801</v>
      </c>
      <c r="E74" s="28">
        <v>0.3979166666666667</v>
      </c>
      <c r="F74" s="29">
        <v>42811</v>
      </c>
      <c r="G74" s="28">
        <v>0.39583333333333331</v>
      </c>
      <c r="H74" s="107">
        <v>1</v>
      </c>
      <c r="I74" s="35" t="s">
        <v>432</v>
      </c>
      <c r="J74" s="35" t="s">
        <v>495</v>
      </c>
      <c r="K74" s="26" t="s">
        <v>779</v>
      </c>
      <c r="L74" s="68" t="s">
        <v>1012</v>
      </c>
      <c r="M74" s="35" t="s">
        <v>406</v>
      </c>
      <c r="N74" s="35">
        <v>1819063</v>
      </c>
      <c r="O74" s="36">
        <v>80</v>
      </c>
      <c r="P74" s="33" t="s">
        <v>509</v>
      </c>
      <c r="Q74" s="35" t="s">
        <v>61</v>
      </c>
      <c r="R74" s="35" t="s">
        <v>215</v>
      </c>
      <c r="S74" s="35" t="s">
        <v>38</v>
      </c>
      <c r="T74" s="35" t="s">
        <v>510</v>
      </c>
      <c r="U74" s="35" t="s">
        <v>454</v>
      </c>
      <c r="V74" s="35"/>
      <c r="W74" s="35"/>
      <c r="X74" s="35"/>
      <c r="Y74" s="35"/>
      <c r="Z74" s="35"/>
      <c r="AA74" s="35"/>
      <c r="AB74" s="35"/>
      <c r="AC74" s="35" t="s">
        <v>41</v>
      </c>
      <c r="AD74" s="35" t="s">
        <v>42</v>
      </c>
      <c r="AE74" s="35"/>
      <c r="AF74" s="35"/>
      <c r="AG74" s="35" t="s">
        <v>511</v>
      </c>
      <c r="AH74" s="35" t="s">
        <v>512</v>
      </c>
      <c r="AI74" s="35" t="s">
        <v>513</v>
      </c>
      <c r="AJ74" s="74"/>
      <c r="AK74" s="37" t="s">
        <v>514</v>
      </c>
      <c r="AL74" s="37" t="s">
        <v>146</v>
      </c>
      <c r="AM74" s="37"/>
      <c r="AN74" s="37" t="s">
        <v>324</v>
      </c>
      <c r="AO74" s="33">
        <v>57</v>
      </c>
      <c r="AP74" s="34">
        <v>519235</v>
      </c>
    </row>
    <row r="75" spans="1:42" x14ac:dyDescent="0.25">
      <c r="A75" s="8">
        <f t="shared" si="1"/>
        <v>74</v>
      </c>
      <c r="B75" s="35">
        <v>2017</v>
      </c>
      <c r="C75" s="35" t="s">
        <v>27</v>
      </c>
      <c r="D75" s="29">
        <v>42806</v>
      </c>
      <c r="E75" s="28">
        <v>6.1111111111111116E-2</v>
      </c>
      <c r="F75" s="29">
        <v>42877</v>
      </c>
      <c r="G75" s="28">
        <v>0.22916666666666666</v>
      </c>
      <c r="H75" s="107">
        <v>1</v>
      </c>
      <c r="I75" s="35" t="s">
        <v>515</v>
      </c>
      <c r="J75" s="35" t="s">
        <v>495</v>
      </c>
      <c r="K75" s="26" t="s">
        <v>779</v>
      </c>
      <c r="L75" s="69" t="s">
        <v>1013</v>
      </c>
      <c r="M75" s="35" t="s">
        <v>406</v>
      </c>
      <c r="N75" s="35">
        <v>12753858</v>
      </c>
      <c r="O75" s="36">
        <v>36</v>
      </c>
      <c r="P75" s="33" t="s">
        <v>516</v>
      </c>
      <c r="Q75" s="35" t="s">
        <v>32</v>
      </c>
      <c r="R75" s="35" t="s">
        <v>64</v>
      </c>
      <c r="S75" s="35" t="s">
        <v>34</v>
      </c>
      <c r="T75" s="35" t="s">
        <v>517</v>
      </c>
      <c r="U75" s="35" t="s">
        <v>447</v>
      </c>
      <c r="V75" s="35"/>
      <c r="W75" s="35"/>
      <c r="X75" s="35"/>
      <c r="Y75" s="35"/>
      <c r="Z75" s="35"/>
      <c r="AA75" s="35"/>
      <c r="AB75" s="35"/>
      <c r="AC75" s="35" t="s">
        <v>41</v>
      </c>
      <c r="AD75" s="35" t="s">
        <v>42</v>
      </c>
      <c r="AE75" s="35"/>
      <c r="AF75" s="35"/>
      <c r="AG75" s="35" t="s">
        <v>518</v>
      </c>
      <c r="AH75" s="35" t="s">
        <v>512</v>
      </c>
      <c r="AI75" s="35" t="s">
        <v>513</v>
      </c>
      <c r="AJ75" s="74" t="s">
        <v>492</v>
      </c>
      <c r="AK75" s="37" t="s">
        <v>519</v>
      </c>
      <c r="AL75" s="37" t="s">
        <v>146</v>
      </c>
      <c r="AM75" s="37"/>
      <c r="AN75" s="32" t="s">
        <v>418</v>
      </c>
      <c r="AO75" s="33"/>
      <c r="AP75" s="34">
        <v>519259</v>
      </c>
    </row>
    <row r="76" spans="1:42" ht="38.25" x14ac:dyDescent="0.25">
      <c r="A76" s="8">
        <f t="shared" si="1"/>
        <v>75</v>
      </c>
      <c r="B76" s="25">
        <v>2017</v>
      </c>
      <c r="C76" s="26" t="s">
        <v>27</v>
      </c>
      <c r="D76" s="27">
        <v>42816</v>
      </c>
      <c r="E76" s="28">
        <v>0.50694444444444442</v>
      </c>
      <c r="F76" s="29">
        <v>42816</v>
      </c>
      <c r="G76" s="30">
        <v>0.50694444444444442</v>
      </c>
      <c r="H76" s="107">
        <v>1</v>
      </c>
      <c r="I76" s="26" t="s">
        <v>494</v>
      </c>
      <c r="J76" s="26" t="s">
        <v>495</v>
      </c>
      <c r="K76" s="26" t="s">
        <v>779</v>
      </c>
      <c r="L76" s="68" t="s">
        <v>1014</v>
      </c>
      <c r="M76" s="26" t="s">
        <v>406</v>
      </c>
      <c r="N76" s="25">
        <v>1085327001</v>
      </c>
      <c r="O76" s="25">
        <v>21</v>
      </c>
      <c r="P76" s="26" t="s">
        <v>520</v>
      </c>
      <c r="Q76" s="26" t="s">
        <v>32</v>
      </c>
      <c r="R76" s="26" t="s">
        <v>64</v>
      </c>
      <c r="S76" s="26" t="s">
        <v>34</v>
      </c>
      <c r="T76" s="26" t="s">
        <v>521</v>
      </c>
      <c r="U76" s="26" t="s">
        <v>447</v>
      </c>
      <c r="V76" s="26" t="s">
        <v>522</v>
      </c>
      <c r="W76" s="26" t="s">
        <v>523</v>
      </c>
      <c r="X76" s="26" t="s">
        <v>524</v>
      </c>
      <c r="Y76" s="26"/>
      <c r="Z76" s="26"/>
      <c r="AA76" s="26"/>
      <c r="AB76" s="26"/>
      <c r="AC76" s="26" t="s">
        <v>41</v>
      </c>
      <c r="AD76" s="26" t="s">
        <v>42</v>
      </c>
      <c r="AE76" s="26"/>
      <c r="AF76" s="26"/>
      <c r="AG76" s="26" t="s">
        <v>525</v>
      </c>
      <c r="AH76" s="26" t="s">
        <v>526</v>
      </c>
      <c r="AI76" s="26" t="s">
        <v>423</v>
      </c>
      <c r="AJ76" s="73" t="s">
        <v>527</v>
      </c>
      <c r="AK76" s="31" t="s">
        <v>527</v>
      </c>
      <c r="AL76" s="32" t="s">
        <v>47</v>
      </c>
      <c r="AM76" s="32"/>
      <c r="AN76" s="32" t="s">
        <v>418</v>
      </c>
      <c r="AO76" s="33">
        <v>57</v>
      </c>
      <c r="AP76" s="34">
        <v>611084</v>
      </c>
    </row>
    <row r="77" spans="1:42" ht="38.25" x14ac:dyDescent="0.25">
      <c r="A77" s="8">
        <f t="shared" si="1"/>
        <v>76</v>
      </c>
      <c r="B77" s="25">
        <v>2017</v>
      </c>
      <c r="C77" s="26" t="s">
        <v>27</v>
      </c>
      <c r="D77" s="27">
        <v>42826</v>
      </c>
      <c r="E77" s="28">
        <v>0.27916666666666667</v>
      </c>
      <c r="F77" s="29">
        <v>42828</v>
      </c>
      <c r="G77" s="30">
        <v>0.27777777777777779</v>
      </c>
      <c r="H77" s="107">
        <v>1</v>
      </c>
      <c r="I77" s="26" t="s">
        <v>467</v>
      </c>
      <c r="J77" s="26" t="s">
        <v>528</v>
      </c>
      <c r="K77" s="26" t="s">
        <v>771</v>
      </c>
      <c r="L77" s="69" t="s">
        <v>1015</v>
      </c>
      <c r="M77" s="26" t="s">
        <v>406</v>
      </c>
      <c r="N77" s="25">
        <v>30706148</v>
      </c>
      <c r="O77" s="25">
        <v>66</v>
      </c>
      <c r="P77" s="26" t="s">
        <v>529</v>
      </c>
      <c r="Q77" s="26" t="s">
        <v>32</v>
      </c>
      <c r="R77" s="26" t="s">
        <v>64</v>
      </c>
      <c r="S77" s="26" t="s">
        <v>34</v>
      </c>
      <c r="T77" s="26" t="s">
        <v>530</v>
      </c>
      <c r="U77" s="26" t="s">
        <v>488</v>
      </c>
      <c r="V77" s="26" t="s">
        <v>64</v>
      </c>
      <c r="W77" s="26" t="s">
        <v>34</v>
      </c>
      <c r="X77" s="26" t="s">
        <v>530</v>
      </c>
      <c r="Y77" s="26"/>
      <c r="Z77" s="26"/>
      <c r="AA77" s="26"/>
      <c r="AB77" s="26"/>
      <c r="AC77" s="26" t="s">
        <v>41</v>
      </c>
      <c r="AD77" s="26" t="s">
        <v>42</v>
      </c>
      <c r="AE77" s="26"/>
      <c r="AF77" s="26"/>
      <c r="AG77" s="26" t="s">
        <v>531</v>
      </c>
      <c r="AH77" s="26" t="s">
        <v>302</v>
      </c>
      <c r="AI77" s="26" t="s">
        <v>423</v>
      </c>
      <c r="AJ77" s="73" t="s">
        <v>532</v>
      </c>
      <c r="AK77" s="31" t="s">
        <v>533</v>
      </c>
      <c r="AL77" s="32" t="s">
        <v>146</v>
      </c>
      <c r="AM77" s="32"/>
      <c r="AN77" s="32" t="s">
        <v>418</v>
      </c>
      <c r="AO77" s="33">
        <v>33</v>
      </c>
      <c r="AP77" s="34">
        <v>611149</v>
      </c>
    </row>
    <row r="78" spans="1:42" ht="25.5" x14ac:dyDescent="0.25">
      <c r="A78" s="8">
        <f t="shared" si="1"/>
        <v>77</v>
      </c>
      <c r="B78" s="25">
        <v>2017</v>
      </c>
      <c r="C78" s="26" t="s">
        <v>27</v>
      </c>
      <c r="D78" s="27">
        <v>42829</v>
      </c>
      <c r="E78" s="28">
        <v>0.28472222222222221</v>
      </c>
      <c r="F78" s="29">
        <v>42831</v>
      </c>
      <c r="G78" s="30">
        <v>5.5555555555555552E-2</v>
      </c>
      <c r="H78" s="107">
        <v>1</v>
      </c>
      <c r="I78" s="26" t="s">
        <v>432</v>
      </c>
      <c r="J78" s="26" t="s">
        <v>528</v>
      </c>
      <c r="K78" s="26" t="s">
        <v>779</v>
      </c>
      <c r="L78" s="68" t="s">
        <v>1016</v>
      </c>
      <c r="M78" s="26" t="s">
        <v>406</v>
      </c>
      <c r="N78" s="25">
        <v>12959459</v>
      </c>
      <c r="O78" s="25">
        <v>72</v>
      </c>
      <c r="P78" s="26" t="s">
        <v>534</v>
      </c>
      <c r="Q78" s="26" t="s">
        <v>61</v>
      </c>
      <c r="R78" s="26" t="s">
        <v>64</v>
      </c>
      <c r="S78" s="26" t="s">
        <v>34</v>
      </c>
      <c r="T78" s="26" t="s">
        <v>535</v>
      </c>
      <c r="U78" s="26" t="s">
        <v>413</v>
      </c>
      <c r="V78" s="26"/>
      <c r="W78" s="26"/>
      <c r="X78" s="26"/>
      <c r="Y78" s="26"/>
      <c r="Z78" s="26"/>
      <c r="AA78" s="26"/>
      <c r="AB78" s="26"/>
      <c r="AC78" s="26" t="s">
        <v>41</v>
      </c>
      <c r="AD78" s="26" t="s">
        <v>42</v>
      </c>
      <c r="AE78" s="26"/>
      <c r="AF78" s="26"/>
      <c r="AG78" s="26" t="s">
        <v>536</v>
      </c>
      <c r="AH78" s="26" t="s">
        <v>537</v>
      </c>
      <c r="AI78" s="26" t="s">
        <v>513</v>
      </c>
      <c r="AJ78" s="73" t="s">
        <v>538</v>
      </c>
      <c r="AK78" s="31" t="s">
        <v>539</v>
      </c>
      <c r="AL78" s="32" t="s">
        <v>146</v>
      </c>
      <c r="AM78" s="32"/>
      <c r="AN78" s="32" t="s">
        <v>418</v>
      </c>
      <c r="AO78" s="33" t="s">
        <v>204</v>
      </c>
      <c r="AP78" s="34">
        <v>611161</v>
      </c>
    </row>
    <row r="79" spans="1:42" ht="38.25" x14ac:dyDescent="0.25">
      <c r="A79" s="8">
        <f t="shared" si="1"/>
        <v>78</v>
      </c>
      <c r="B79" s="35">
        <v>2017</v>
      </c>
      <c r="C79" s="35" t="s">
        <v>27</v>
      </c>
      <c r="D79" s="29">
        <v>42830</v>
      </c>
      <c r="E79" s="28">
        <v>0.3923611111111111</v>
      </c>
      <c r="F79" s="35"/>
      <c r="G79" s="28">
        <v>0.3923611111111111</v>
      </c>
      <c r="H79" s="107">
        <v>1</v>
      </c>
      <c r="I79" s="35" t="s">
        <v>494</v>
      </c>
      <c r="J79" s="35" t="s">
        <v>528</v>
      </c>
      <c r="K79" s="26" t="s">
        <v>779</v>
      </c>
      <c r="L79" s="69" t="s">
        <v>1017</v>
      </c>
      <c r="M79" s="26" t="s">
        <v>406</v>
      </c>
      <c r="N79" s="25">
        <v>1803754</v>
      </c>
      <c r="O79" s="25">
        <v>88</v>
      </c>
      <c r="P79" s="26" t="s">
        <v>540</v>
      </c>
      <c r="Q79" s="26" t="s">
        <v>61</v>
      </c>
      <c r="R79" s="26"/>
      <c r="S79" s="26" t="s">
        <v>34</v>
      </c>
      <c r="T79" s="26"/>
      <c r="U79" s="26" t="s">
        <v>454</v>
      </c>
      <c r="V79" s="26" t="s">
        <v>138</v>
      </c>
      <c r="W79" s="26" t="s">
        <v>34</v>
      </c>
      <c r="X79" s="26" t="s">
        <v>541</v>
      </c>
      <c r="Y79" s="26"/>
      <c r="Z79" s="26"/>
      <c r="AA79" s="26"/>
      <c r="AB79" s="26"/>
      <c r="AC79" s="26" t="s">
        <v>41</v>
      </c>
      <c r="AD79" s="26" t="s">
        <v>42</v>
      </c>
      <c r="AE79" s="26"/>
      <c r="AF79" s="26"/>
      <c r="AG79" s="26" t="s">
        <v>542</v>
      </c>
      <c r="AH79" s="26" t="s">
        <v>512</v>
      </c>
      <c r="AI79" s="26" t="s">
        <v>513</v>
      </c>
      <c r="AJ79" s="73" t="s">
        <v>543</v>
      </c>
      <c r="AK79" s="31" t="s">
        <v>543</v>
      </c>
      <c r="AL79" s="32" t="s">
        <v>146</v>
      </c>
      <c r="AM79" s="32"/>
      <c r="AN79" s="32" t="s">
        <v>544</v>
      </c>
      <c r="AO79" s="33" t="s">
        <v>51</v>
      </c>
      <c r="AP79" s="34">
        <v>611169</v>
      </c>
    </row>
    <row r="80" spans="1:42" ht="63.75" x14ac:dyDescent="0.25">
      <c r="A80" s="8">
        <f t="shared" si="1"/>
        <v>79</v>
      </c>
      <c r="B80" s="35">
        <v>2017</v>
      </c>
      <c r="C80" s="35" t="s">
        <v>27</v>
      </c>
      <c r="D80" s="29">
        <v>42830</v>
      </c>
      <c r="E80" s="28">
        <v>0.23263888888888887</v>
      </c>
      <c r="F80" s="29">
        <v>42831</v>
      </c>
      <c r="G80" s="28">
        <v>1.1111111111111112E-2</v>
      </c>
      <c r="H80" s="107">
        <v>1</v>
      </c>
      <c r="I80" s="35" t="s">
        <v>494</v>
      </c>
      <c r="J80" s="35" t="s">
        <v>528</v>
      </c>
      <c r="K80" s="26" t="s">
        <v>779</v>
      </c>
      <c r="L80" s="68" t="s">
        <v>1018</v>
      </c>
      <c r="M80" s="26" t="s">
        <v>406</v>
      </c>
      <c r="N80" s="25">
        <v>1085269332</v>
      </c>
      <c r="O80" s="25">
        <v>30</v>
      </c>
      <c r="P80" s="26" t="s">
        <v>545</v>
      </c>
      <c r="Q80" s="26" t="s">
        <v>61</v>
      </c>
      <c r="R80" s="26"/>
      <c r="S80" s="26" t="s">
        <v>38</v>
      </c>
      <c r="T80" s="26"/>
      <c r="U80" s="26" t="s">
        <v>454</v>
      </c>
      <c r="V80" s="26" t="s">
        <v>55</v>
      </c>
      <c r="W80" s="26" t="s">
        <v>38</v>
      </c>
      <c r="X80" s="26" t="s">
        <v>546</v>
      </c>
      <c r="Y80" s="26"/>
      <c r="Z80" s="26"/>
      <c r="AA80" s="26"/>
      <c r="AB80" s="26"/>
      <c r="AC80" s="26" t="s">
        <v>41</v>
      </c>
      <c r="AD80" s="26" t="s">
        <v>42</v>
      </c>
      <c r="AE80" s="26"/>
      <c r="AF80" s="26"/>
      <c r="AG80" s="26" t="s">
        <v>547</v>
      </c>
      <c r="AH80" s="26" t="s">
        <v>548</v>
      </c>
      <c r="AI80" s="26" t="s">
        <v>549</v>
      </c>
      <c r="AJ80" s="73" t="s">
        <v>550</v>
      </c>
      <c r="AK80" s="31" t="s">
        <v>551</v>
      </c>
      <c r="AL80" s="32" t="s">
        <v>146</v>
      </c>
      <c r="AM80" s="32"/>
      <c r="AN80" s="32" t="s">
        <v>324</v>
      </c>
      <c r="AO80" s="33" t="s">
        <v>552</v>
      </c>
      <c r="AP80" s="34">
        <v>611167</v>
      </c>
    </row>
    <row r="81" spans="1:42" ht="25.5" x14ac:dyDescent="0.25">
      <c r="A81" s="8">
        <f t="shared" si="1"/>
        <v>80</v>
      </c>
      <c r="B81" s="35">
        <v>2017</v>
      </c>
      <c r="C81" s="35" t="s">
        <v>27</v>
      </c>
      <c r="D81" s="29">
        <v>42833</v>
      </c>
      <c r="E81" s="28">
        <v>0.43055555555555558</v>
      </c>
      <c r="F81" s="35"/>
      <c r="G81" s="28">
        <v>0.43055555555555558</v>
      </c>
      <c r="H81" s="107">
        <v>1</v>
      </c>
      <c r="I81" s="35" t="s">
        <v>467</v>
      </c>
      <c r="J81" s="35" t="s">
        <v>528</v>
      </c>
      <c r="K81" s="26" t="s">
        <v>771</v>
      </c>
      <c r="L81" s="69" t="s">
        <v>1019</v>
      </c>
      <c r="M81" s="35" t="s">
        <v>406</v>
      </c>
      <c r="N81" s="35">
        <v>30728590</v>
      </c>
      <c r="O81" s="25">
        <v>54</v>
      </c>
      <c r="P81" s="33" t="s">
        <v>553</v>
      </c>
      <c r="Q81" s="26" t="s">
        <v>61</v>
      </c>
      <c r="R81" s="26" t="s">
        <v>64</v>
      </c>
      <c r="S81" s="26" t="s">
        <v>34</v>
      </c>
      <c r="T81" s="26" t="s">
        <v>554</v>
      </c>
      <c r="U81" s="26" t="s">
        <v>413</v>
      </c>
      <c r="V81" s="35"/>
      <c r="W81" s="35"/>
      <c r="X81" s="35"/>
      <c r="Y81" s="35"/>
      <c r="Z81" s="35"/>
      <c r="AA81" s="35"/>
      <c r="AB81" s="35"/>
      <c r="AC81" s="26" t="s">
        <v>41</v>
      </c>
      <c r="AD81" s="26" t="s">
        <v>42</v>
      </c>
      <c r="AE81" s="35"/>
      <c r="AF81" s="35"/>
      <c r="AG81" s="26" t="s">
        <v>555</v>
      </c>
      <c r="AH81" s="26" t="s">
        <v>556</v>
      </c>
      <c r="AI81" s="26" t="s">
        <v>513</v>
      </c>
      <c r="AJ81" s="73" t="s">
        <v>538</v>
      </c>
      <c r="AK81" s="31" t="s">
        <v>557</v>
      </c>
      <c r="AL81" s="32" t="s">
        <v>146</v>
      </c>
      <c r="AM81" s="32"/>
      <c r="AN81" s="37" t="s">
        <v>425</v>
      </c>
      <c r="AO81" s="35">
        <v>32</v>
      </c>
      <c r="AP81" s="34">
        <v>611223</v>
      </c>
    </row>
    <row r="82" spans="1:42" ht="25.5" x14ac:dyDescent="0.25">
      <c r="A82" s="8">
        <f t="shared" si="1"/>
        <v>81</v>
      </c>
      <c r="B82" s="35">
        <v>2017</v>
      </c>
      <c r="C82" s="35" t="s">
        <v>27</v>
      </c>
      <c r="D82" s="29">
        <v>42834</v>
      </c>
      <c r="E82" s="28">
        <v>3.4722222222222224E-2</v>
      </c>
      <c r="F82" s="29">
        <v>42834</v>
      </c>
      <c r="G82" s="28">
        <v>5.9027777777777783E-2</v>
      </c>
      <c r="H82" s="107">
        <v>1</v>
      </c>
      <c r="I82" s="35" t="s">
        <v>515</v>
      </c>
      <c r="J82" s="35" t="s">
        <v>528</v>
      </c>
      <c r="K82" s="26" t="s">
        <v>779</v>
      </c>
      <c r="L82" s="68" t="s">
        <v>1020</v>
      </c>
      <c r="M82" s="35" t="s">
        <v>406</v>
      </c>
      <c r="N82" s="35">
        <v>98389129</v>
      </c>
      <c r="O82" s="25">
        <v>44</v>
      </c>
      <c r="P82" s="33" t="s">
        <v>558</v>
      </c>
      <c r="Q82" s="26" t="s">
        <v>61</v>
      </c>
      <c r="R82" s="26"/>
      <c r="S82" s="26" t="s">
        <v>34</v>
      </c>
      <c r="T82" s="26"/>
      <c r="U82" s="26" t="s">
        <v>454</v>
      </c>
      <c r="V82" s="35" t="s">
        <v>138</v>
      </c>
      <c r="W82" s="35" t="s">
        <v>34</v>
      </c>
      <c r="X82" s="35" t="s">
        <v>559</v>
      </c>
      <c r="Y82" s="35"/>
      <c r="Z82" s="35"/>
      <c r="AA82" s="35"/>
      <c r="AB82" s="35"/>
      <c r="AC82" s="26" t="s">
        <v>41</v>
      </c>
      <c r="AD82" s="26" t="s">
        <v>42</v>
      </c>
      <c r="AE82" s="35"/>
      <c r="AF82" s="35"/>
      <c r="AG82" s="26" t="s">
        <v>560</v>
      </c>
      <c r="AH82" s="26" t="s">
        <v>262</v>
      </c>
      <c r="AI82" s="26" t="s">
        <v>430</v>
      </c>
      <c r="AJ82" s="73" t="s">
        <v>561</v>
      </c>
      <c r="AK82" s="31" t="s">
        <v>562</v>
      </c>
      <c r="AL82" s="32" t="s">
        <v>47</v>
      </c>
      <c r="AM82" s="32"/>
      <c r="AN82" s="37" t="s">
        <v>563</v>
      </c>
      <c r="AO82" s="35">
        <v>57</v>
      </c>
      <c r="AP82" s="34">
        <v>611194</v>
      </c>
    </row>
    <row r="83" spans="1:42" ht="38.25" x14ac:dyDescent="0.25">
      <c r="A83" s="8">
        <f t="shared" si="1"/>
        <v>82</v>
      </c>
      <c r="B83" s="35">
        <v>2017</v>
      </c>
      <c r="C83" s="35" t="s">
        <v>27</v>
      </c>
      <c r="D83" s="29">
        <v>42841</v>
      </c>
      <c r="E83" s="28">
        <v>0.77430555555555547</v>
      </c>
      <c r="F83" s="29">
        <v>42841</v>
      </c>
      <c r="G83" s="28">
        <v>0.77430555555555547</v>
      </c>
      <c r="H83" s="107">
        <v>1</v>
      </c>
      <c r="I83" s="35" t="s">
        <v>515</v>
      </c>
      <c r="J83" s="35" t="s">
        <v>528</v>
      </c>
      <c r="K83" s="26" t="s">
        <v>779</v>
      </c>
      <c r="L83" s="69" t="s">
        <v>1021</v>
      </c>
      <c r="M83" s="35" t="s">
        <v>406</v>
      </c>
      <c r="N83" s="35">
        <v>5211529</v>
      </c>
      <c r="O83" s="25">
        <v>54</v>
      </c>
      <c r="P83" s="33" t="s">
        <v>564</v>
      </c>
      <c r="Q83" s="26" t="s">
        <v>565</v>
      </c>
      <c r="R83" s="26" t="s">
        <v>566</v>
      </c>
      <c r="S83" s="35" t="s">
        <v>34</v>
      </c>
      <c r="T83" s="35"/>
      <c r="U83" s="26" t="s">
        <v>1264</v>
      </c>
      <c r="V83" s="26" t="s">
        <v>64</v>
      </c>
      <c r="W83" s="26" t="s">
        <v>34</v>
      </c>
      <c r="X83" s="26" t="s">
        <v>568</v>
      </c>
      <c r="Y83" s="26"/>
      <c r="Z83" s="26"/>
      <c r="AA83" s="26"/>
      <c r="AB83" s="26"/>
      <c r="AC83" s="26" t="s">
        <v>41</v>
      </c>
      <c r="AD83" s="26" t="s">
        <v>42</v>
      </c>
      <c r="AE83" s="35"/>
      <c r="AF83" s="35"/>
      <c r="AG83" s="26" t="s">
        <v>569</v>
      </c>
      <c r="AH83" s="35" t="s">
        <v>570</v>
      </c>
      <c r="AI83" s="35" t="s">
        <v>473</v>
      </c>
      <c r="AJ83" s="73" t="s">
        <v>571</v>
      </c>
      <c r="AK83" s="31" t="s">
        <v>572</v>
      </c>
      <c r="AL83" s="32" t="s">
        <v>146</v>
      </c>
      <c r="AM83" s="32"/>
      <c r="AN83" s="37" t="s">
        <v>573</v>
      </c>
      <c r="AO83" s="35">
        <v>30</v>
      </c>
      <c r="AP83" s="34">
        <v>611232</v>
      </c>
    </row>
    <row r="84" spans="1:42" x14ac:dyDescent="0.25">
      <c r="A84" s="8">
        <f t="shared" si="1"/>
        <v>83</v>
      </c>
      <c r="B84" s="25">
        <v>2017</v>
      </c>
      <c r="C84" s="26" t="s">
        <v>27</v>
      </c>
      <c r="D84" s="27">
        <v>42846</v>
      </c>
      <c r="E84" s="35"/>
      <c r="F84" s="35"/>
      <c r="G84" s="30">
        <v>0.82986111111111116</v>
      </c>
      <c r="H84" s="107">
        <v>1</v>
      </c>
      <c r="I84" s="26" t="s">
        <v>409</v>
      </c>
      <c r="J84" s="26" t="s">
        <v>528</v>
      </c>
      <c r="K84" s="26" t="s">
        <v>779</v>
      </c>
      <c r="L84" s="68" t="s">
        <v>1022</v>
      </c>
      <c r="M84" s="26" t="s">
        <v>406</v>
      </c>
      <c r="N84" s="25">
        <v>1085325171</v>
      </c>
      <c r="O84" s="25">
        <v>21</v>
      </c>
      <c r="P84" s="26" t="s">
        <v>574</v>
      </c>
      <c r="Q84" s="26" t="s">
        <v>61</v>
      </c>
      <c r="R84" s="26"/>
      <c r="S84" s="26" t="s">
        <v>38</v>
      </c>
      <c r="T84" s="26"/>
      <c r="U84" s="26" t="s">
        <v>447</v>
      </c>
      <c r="V84" s="26" t="s">
        <v>55</v>
      </c>
      <c r="W84" s="26"/>
      <c r="X84" s="26"/>
      <c r="Y84" s="26"/>
      <c r="Z84" s="26"/>
      <c r="AA84" s="26"/>
      <c r="AB84" s="26"/>
      <c r="AC84" s="26" t="s">
        <v>41</v>
      </c>
      <c r="AD84" s="26" t="s">
        <v>42</v>
      </c>
      <c r="AE84" s="26"/>
      <c r="AF84" s="26"/>
      <c r="AG84" s="26" t="s">
        <v>575</v>
      </c>
      <c r="AH84" s="26" t="s">
        <v>576</v>
      </c>
      <c r="AI84" s="26" t="s">
        <v>513</v>
      </c>
      <c r="AJ84" s="73"/>
      <c r="AK84" s="31" t="s">
        <v>577</v>
      </c>
      <c r="AL84" s="32" t="s">
        <v>146</v>
      </c>
      <c r="AM84" s="32"/>
      <c r="AN84" s="32" t="s">
        <v>324</v>
      </c>
      <c r="AO84" s="33" t="s">
        <v>578</v>
      </c>
      <c r="AP84" s="34">
        <v>611258</v>
      </c>
    </row>
    <row r="85" spans="1:42" ht="25.5" x14ac:dyDescent="0.25">
      <c r="A85" s="8">
        <f t="shared" si="1"/>
        <v>84</v>
      </c>
      <c r="B85" s="25">
        <v>2017</v>
      </c>
      <c r="C85" s="26" t="s">
        <v>27</v>
      </c>
      <c r="D85" s="27">
        <v>42846</v>
      </c>
      <c r="E85" s="35"/>
      <c r="F85" s="29">
        <v>42846</v>
      </c>
      <c r="G85" s="30"/>
      <c r="H85" s="107">
        <v>1</v>
      </c>
      <c r="I85" s="26" t="s">
        <v>409</v>
      </c>
      <c r="J85" s="26" t="s">
        <v>528</v>
      </c>
      <c r="K85" s="26" t="s">
        <v>779</v>
      </c>
      <c r="L85" s="69" t="s">
        <v>1023</v>
      </c>
      <c r="M85" s="26" t="s">
        <v>406</v>
      </c>
      <c r="N85" s="25">
        <v>87069397</v>
      </c>
      <c r="O85" s="25">
        <v>32</v>
      </c>
      <c r="P85" s="26" t="s">
        <v>579</v>
      </c>
      <c r="Q85" s="26" t="s">
        <v>32</v>
      </c>
      <c r="R85" s="26" t="s">
        <v>64</v>
      </c>
      <c r="S85" s="26" t="s">
        <v>34</v>
      </c>
      <c r="T85" s="26" t="s">
        <v>580</v>
      </c>
      <c r="U85" s="26" t="s">
        <v>447</v>
      </c>
      <c r="V85" s="26"/>
      <c r="W85" s="26"/>
      <c r="X85" s="26"/>
      <c r="Y85" s="26"/>
      <c r="Z85" s="26"/>
      <c r="AA85" s="26"/>
      <c r="AB85" s="26"/>
      <c r="AC85" s="26" t="s">
        <v>41</v>
      </c>
      <c r="AD85" s="26" t="s">
        <v>42</v>
      </c>
      <c r="AE85" s="26"/>
      <c r="AF85" s="26"/>
      <c r="AG85" s="26" t="s">
        <v>581</v>
      </c>
      <c r="AH85" s="26" t="s">
        <v>232</v>
      </c>
      <c r="AI85" s="26" t="s">
        <v>416</v>
      </c>
      <c r="AJ85" s="73" t="s">
        <v>582</v>
      </c>
      <c r="AK85" s="31" t="s">
        <v>583</v>
      </c>
      <c r="AL85" s="32" t="s">
        <v>146</v>
      </c>
      <c r="AM85" s="32"/>
      <c r="AN85" s="32" t="s">
        <v>418</v>
      </c>
      <c r="AO85" s="26" t="s">
        <v>584</v>
      </c>
      <c r="AP85" s="34">
        <v>611260</v>
      </c>
    </row>
    <row r="86" spans="1:42" ht="25.5" x14ac:dyDescent="0.25">
      <c r="A86" s="8">
        <f t="shared" si="1"/>
        <v>85</v>
      </c>
      <c r="B86" s="25">
        <v>2017</v>
      </c>
      <c r="C86" s="26" t="s">
        <v>27</v>
      </c>
      <c r="D86" s="27">
        <v>42883</v>
      </c>
      <c r="E86" s="28">
        <v>0.5</v>
      </c>
      <c r="F86" s="29">
        <v>42883</v>
      </c>
      <c r="G86" s="30">
        <v>0.5</v>
      </c>
      <c r="H86" s="107">
        <v>1</v>
      </c>
      <c r="I86" s="26" t="s">
        <v>494</v>
      </c>
      <c r="J86" s="26" t="s">
        <v>585</v>
      </c>
      <c r="K86" s="26" t="s">
        <v>779</v>
      </c>
      <c r="L86" s="68" t="s">
        <v>1024</v>
      </c>
      <c r="M86" s="26" t="s">
        <v>406</v>
      </c>
      <c r="N86" s="25">
        <v>98394259</v>
      </c>
      <c r="O86" s="25">
        <v>44</v>
      </c>
      <c r="P86" s="26"/>
      <c r="Q86" s="26" t="s">
        <v>815</v>
      </c>
      <c r="R86" s="26"/>
      <c r="S86" s="26" t="s">
        <v>34</v>
      </c>
      <c r="T86" s="26"/>
      <c r="U86" s="26" t="s">
        <v>447</v>
      </c>
      <c r="V86" s="26" t="s">
        <v>64</v>
      </c>
      <c r="W86" s="26" t="s">
        <v>34</v>
      </c>
      <c r="X86" s="26"/>
      <c r="Y86" s="26"/>
      <c r="Z86" s="26"/>
      <c r="AA86" s="26"/>
      <c r="AB86" s="26"/>
      <c r="AC86" s="26" t="s">
        <v>41</v>
      </c>
      <c r="AD86" s="26" t="s">
        <v>42</v>
      </c>
      <c r="AE86" s="26"/>
      <c r="AF86" s="26"/>
      <c r="AG86" s="26" t="s">
        <v>586</v>
      </c>
      <c r="AH86" s="26" t="s">
        <v>587</v>
      </c>
      <c r="AI86" s="26" t="s">
        <v>430</v>
      </c>
      <c r="AJ86" s="73" t="s">
        <v>588</v>
      </c>
      <c r="AK86" s="31" t="s">
        <v>589</v>
      </c>
      <c r="AL86" s="32" t="s">
        <v>146</v>
      </c>
      <c r="AM86" s="32"/>
      <c r="AN86" s="32" t="s">
        <v>418</v>
      </c>
      <c r="AO86" s="33"/>
      <c r="AP86" s="34"/>
    </row>
    <row r="87" spans="1:42" ht="25.5" x14ac:dyDescent="0.25">
      <c r="A87" s="8">
        <f t="shared" si="1"/>
        <v>86</v>
      </c>
      <c r="B87" s="25">
        <v>2017</v>
      </c>
      <c r="C87" s="26" t="s">
        <v>27</v>
      </c>
      <c r="D87" s="27">
        <v>42892</v>
      </c>
      <c r="E87" s="28">
        <v>0.25</v>
      </c>
      <c r="F87" s="29">
        <v>42893</v>
      </c>
      <c r="G87" s="30">
        <v>0.56944444444444442</v>
      </c>
      <c r="H87" s="107">
        <v>1</v>
      </c>
      <c r="I87" s="26" t="s">
        <v>432</v>
      </c>
      <c r="J87" s="26" t="s">
        <v>590</v>
      </c>
      <c r="K87" s="26" t="s">
        <v>779</v>
      </c>
      <c r="L87" s="69" t="s">
        <v>1025</v>
      </c>
      <c r="M87" s="26" t="s">
        <v>406</v>
      </c>
      <c r="N87" s="25">
        <v>87066212</v>
      </c>
      <c r="O87" s="25">
        <v>33</v>
      </c>
      <c r="P87" s="26" t="s">
        <v>591</v>
      </c>
      <c r="Q87" s="26" t="s">
        <v>32</v>
      </c>
      <c r="R87" s="26" t="s">
        <v>64</v>
      </c>
      <c r="S87" s="26" t="s">
        <v>34</v>
      </c>
      <c r="T87" s="26" t="s">
        <v>592</v>
      </c>
      <c r="U87" s="26" t="s">
        <v>447</v>
      </c>
      <c r="V87" s="26" t="s">
        <v>64</v>
      </c>
      <c r="W87" s="26" t="s">
        <v>34</v>
      </c>
      <c r="X87" s="26" t="s">
        <v>593</v>
      </c>
      <c r="Y87" s="26"/>
      <c r="Z87" s="26"/>
      <c r="AA87" s="26"/>
      <c r="AB87" s="26"/>
      <c r="AC87" s="26" t="s">
        <v>41</v>
      </c>
      <c r="AD87" s="26" t="s">
        <v>42</v>
      </c>
      <c r="AE87" s="26"/>
      <c r="AF87" s="26"/>
      <c r="AG87" s="26" t="s">
        <v>594</v>
      </c>
      <c r="AH87" s="26" t="s">
        <v>595</v>
      </c>
      <c r="AI87" s="26" t="s">
        <v>423</v>
      </c>
      <c r="AJ87" s="73" t="s">
        <v>596</v>
      </c>
      <c r="AK87" s="31" t="s">
        <v>597</v>
      </c>
      <c r="AL87" s="32" t="s">
        <v>146</v>
      </c>
      <c r="AM87" s="32"/>
      <c r="AN87" s="32" t="s">
        <v>324</v>
      </c>
      <c r="AO87" s="33" t="s">
        <v>598</v>
      </c>
      <c r="AP87" s="34">
        <v>611510</v>
      </c>
    </row>
    <row r="88" spans="1:42" ht="51" x14ac:dyDescent="0.25">
      <c r="A88" s="8">
        <f t="shared" si="1"/>
        <v>87</v>
      </c>
      <c r="B88" s="25">
        <v>2017</v>
      </c>
      <c r="C88" s="26" t="s">
        <v>27</v>
      </c>
      <c r="D88" s="27">
        <v>42897</v>
      </c>
      <c r="E88" s="28">
        <v>0.84513888888888899</v>
      </c>
      <c r="F88" s="29">
        <v>42903</v>
      </c>
      <c r="G88" s="30">
        <v>0.25</v>
      </c>
      <c r="H88" s="107">
        <v>1</v>
      </c>
      <c r="I88" s="26" t="s">
        <v>515</v>
      </c>
      <c r="J88" s="26" t="s">
        <v>590</v>
      </c>
      <c r="K88" s="26" t="s">
        <v>779</v>
      </c>
      <c r="L88" s="68" t="s">
        <v>1026</v>
      </c>
      <c r="M88" s="26" t="s">
        <v>406</v>
      </c>
      <c r="N88" s="25">
        <v>12747296</v>
      </c>
      <c r="O88" s="25">
        <v>38</v>
      </c>
      <c r="P88" s="26"/>
      <c r="Q88" s="26"/>
      <c r="R88" s="26" t="s">
        <v>64</v>
      </c>
      <c r="S88" s="26" t="s">
        <v>34</v>
      </c>
      <c r="T88" s="26" t="s">
        <v>599</v>
      </c>
      <c r="U88" s="26" t="s">
        <v>488</v>
      </c>
      <c r="V88" s="26" t="s">
        <v>138</v>
      </c>
      <c r="W88" s="26" t="s">
        <v>38</v>
      </c>
      <c r="X88" s="26" t="s">
        <v>600</v>
      </c>
      <c r="Y88" s="26"/>
      <c r="Z88" s="26"/>
      <c r="AA88" s="26"/>
      <c r="AB88" s="26"/>
      <c r="AC88" s="26" t="s">
        <v>41</v>
      </c>
      <c r="AD88" s="26" t="s">
        <v>42</v>
      </c>
      <c r="AE88" s="26"/>
      <c r="AF88" s="26"/>
      <c r="AG88" s="26" t="s">
        <v>601</v>
      </c>
      <c r="AH88" s="26" t="s">
        <v>602</v>
      </c>
      <c r="AI88" s="26" t="s">
        <v>473</v>
      </c>
      <c r="AJ88" s="73" t="s">
        <v>603</v>
      </c>
      <c r="AK88" s="31" t="s">
        <v>603</v>
      </c>
      <c r="AL88" s="32" t="s">
        <v>146</v>
      </c>
      <c r="AM88" s="32"/>
      <c r="AN88" s="32"/>
      <c r="AO88" s="33" t="s">
        <v>604</v>
      </c>
      <c r="AP88" s="34">
        <v>611537</v>
      </c>
    </row>
    <row r="89" spans="1:42" ht="25.5" x14ac:dyDescent="0.25">
      <c r="A89" s="8">
        <f t="shared" si="1"/>
        <v>88</v>
      </c>
      <c r="B89" s="25">
        <v>2017</v>
      </c>
      <c r="C89" s="26" t="s">
        <v>27</v>
      </c>
      <c r="D89" s="27">
        <v>42916</v>
      </c>
      <c r="E89" s="28">
        <v>8.3333333333333329E-2</v>
      </c>
      <c r="F89" s="29">
        <v>42916</v>
      </c>
      <c r="G89" s="30">
        <v>8.3333333333333329E-2</v>
      </c>
      <c r="H89" s="107">
        <v>1</v>
      </c>
      <c r="I89" s="26" t="s">
        <v>409</v>
      </c>
      <c r="J89" s="26" t="s">
        <v>590</v>
      </c>
      <c r="K89" s="26" t="s">
        <v>779</v>
      </c>
      <c r="L89" s="69" t="s">
        <v>1027</v>
      </c>
      <c r="M89" s="26" t="s">
        <v>406</v>
      </c>
      <c r="N89" s="25">
        <v>1075280635</v>
      </c>
      <c r="O89" s="25">
        <v>23</v>
      </c>
      <c r="P89" s="26"/>
      <c r="Q89" s="26" t="s">
        <v>32</v>
      </c>
      <c r="R89" s="26" t="s">
        <v>64</v>
      </c>
      <c r="S89" s="26" t="s">
        <v>34</v>
      </c>
      <c r="T89" s="26"/>
      <c r="U89" s="26" t="s">
        <v>447</v>
      </c>
      <c r="V89" s="26" t="s">
        <v>138</v>
      </c>
      <c r="W89" s="26" t="s">
        <v>38</v>
      </c>
      <c r="X89" s="26"/>
      <c r="Y89" s="26"/>
      <c r="Z89" s="26"/>
      <c r="AA89" s="26"/>
      <c r="AB89" s="26"/>
      <c r="AC89" s="26" t="s">
        <v>41</v>
      </c>
      <c r="AD89" s="26" t="s">
        <v>42</v>
      </c>
      <c r="AE89" s="26"/>
      <c r="AF89" s="26"/>
      <c r="AG89" s="26" t="s">
        <v>605</v>
      </c>
      <c r="AH89" s="26" t="s">
        <v>606</v>
      </c>
      <c r="AI89" s="26" t="s">
        <v>416</v>
      </c>
      <c r="AJ89" s="73" t="s">
        <v>607</v>
      </c>
      <c r="AK89" s="31"/>
      <c r="AL89" s="32" t="s">
        <v>146</v>
      </c>
      <c r="AM89" s="32"/>
      <c r="AN89" s="32" t="s">
        <v>324</v>
      </c>
      <c r="AO89" s="33" t="s">
        <v>608</v>
      </c>
      <c r="AP89" s="34">
        <v>611071</v>
      </c>
    </row>
    <row r="90" spans="1:42" ht="25.5" x14ac:dyDescent="0.25">
      <c r="A90" s="8">
        <f t="shared" si="1"/>
        <v>89</v>
      </c>
      <c r="B90" s="25">
        <v>2017</v>
      </c>
      <c r="C90" s="26" t="s">
        <v>27</v>
      </c>
      <c r="D90" s="27">
        <v>42916</v>
      </c>
      <c r="E90" s="28">
        <v>8.3333333333333329E-2</v>
      </c>
      <c r="F90" s="29">
        <v>42916</v>
      </c>
      <c r="G90" s="30">
        <v>8.3333333333333329E-2</v>
      </c>
      <c r="H90" s="107">
        <v>1</v>
      </c>
      <c r="I90" s="26" t="s">
        <v>409</v>
      </c>
      <c r="J90" s="26" t="s">
        <v>590</v>
      </c>
      <c r="K90" s="26" t="s">
        <v>771</v>
      </c>
      <c r="L90" s="68" t="s">
        <v>1028</v>
      </c>
      <c r="M90" s="26" t="s">
        <v>406</v>
      </c>
      <c r="N90" s="25">
        <v>10585266024</v>
      </c>
      <c r="O90" s="25">
        <v>28</v>
      </c>
      <c r="P90" s="26"/>
      <c r="Q90" s="26" t="s">
        <v>32</v>
      </c>
      <c r="R90" s="26" t="s">
        <v>64</v>
      </c>
      <c r="S90" s="26" t="s">
        <v>34</v>
      </c>
      <c r="T90" s="26"/>
      <c r="U90" s="26" t="s">
        <v>488</v>
      </c>
      <c r="V90" s="26" t="s">
        <v>138</v>
      </c>
      <c r="W90" s="26" t="s">
        <v>38</v>
      </c>
      <c r="X90" s="26"/>
      <c r="Y90" s="26"/>
      <c r="Z90" s="26"/>
      <c r="AA90" s="26"/>
      <c r="AB90" s="26"/>
      <c r="AC90" s="26" t="s">
        <v>41</v>
      </c>
      <c r="AD90" s="26" t="s">
        <v>42</v>
      </c>
      <c r="AE90" s="26"/>
      <c r="AF90" s="26"/>
      <c r="AG90" s="26" t="s">
        <v>605</v>
      </c>
      <c r="AH90" s="26" t="s">
        <v>606</v>
      </c>
      <c r="AI90" s="26" t="s">
        <v>416</v>
      </c>
      <c r="AJ90" s="73" t="s">
        <v>607</v>
      </c>
      <c r="AK90" s="31"/>
      <c r="AL90" s="32" t="s">
        <v>47</v>
      </c>
      <c r="AM90" s="32"/>
      <c r="AN90" s="32"/>
      <c r="AO90" s="26" t="s">
        <v>243</v>
      </c>
      <c r="AP90" s="34">
        <v>611625</v>
      </c>
    </row>
    <row r="91" spans="1:42" ht="25.5" x14ac:dyDescent="0.25">
      <c r="A91" s="8">
        <f t="shared" si="1"/>
        <v>90</v>
      </c>
      <c r="B91" s="25">
        <v>2017</v>
      </c>
      <c r="C91" s="26" t="s">
        <v>56</v>
      </c>
      <c r="D91" s="27">
        <v>42915</v>
      </c>
      <c r="E91" s="28">
        <v>0.99652777777777779</v>
      </c>
      <c r="F91" s="35"/>
      <c r="G91" s="30"/>
      <c r="H91" s="107">
        <v>1</v>
      </c>
      <c r="I91" s="26" t="s">
        <v>419</v>
      </c>
      <c r="J91" s="26" t="s">
        <v>590</v>
      </c>
      <c r="K91" s="26" t="s">
        <v>779</v>
      </c>
      <c r="L91" s="69" t="s">
        <v>1029</v>
      </c>
      <c r="M91" s="26" t="s">
        <v>406</v>
      </c>
      <c r="N91" s="25">
        <v>1083902707</v>
      </c>
      <c r="O91" s="25">
        <v>23</v>
      </c>
      <c r="P91" s="26"/>
      <c r="Q91" s="26" t="s">
        <v>32</v>
      </c>
      <c r="R91" s="26"/>
      <c r="S91" s="26" t="s">
        <v>34</v>
      </c>
      <c r="T91" s="26"/>
      <c r="U91" s="26" t="s">
        <v>447</v>
      </c>
      <c r="V91" s="26" t="s">
        <v>64</v>
      </c>
      <c r="W91" s="26" t="s">
        <v>34</v>
      </c>
      <c r="X91" s="26" t="s">
        <v>609</v>
      </c>
      <c r="Y91" s="26"/>
      <c r="Z91" s="26"/>
      <c r="AA91" s="26"/>
      <c r="AB91" s="26"/>
      <c r="AC91" s="26" t="s">
        <v>65</v>
      </c>
      <c r="AD91" s="26" t="s">
        <v>66</v>
      </c>
      <c r="AE91" s="26" t="s">
        <v>610</v>
      </c>
      <c r="AF91" s="26" t="s">
        <v>611</v>
      </c>
      <c r="AG91" s="26"/>
      <c r="AH91" s="26"/>
      <c r="AI91" s="26" t="s">
        <v>612</v>
      </c>
      <c r="AJ91" s="73" t="s">
        <v>613</v>
      </c>
      <c r="AK91" s="31" t="s">
        <v>614</v>
      </c>
      <c r="AL91" s="32"/>
      <c r="AM91" s="32"/>
      <c r="AN91" s="32" t="s">
        <v>324</v>
      </c>
      <c r="AO91" s="33"/>
      <c r="AP91" s="34"/>
    </row>
    <row r="92" spans="1:42" ht="25.5" x14ac:dyDescent="0.25">
      <c r="A92" s="8">
        <f t="shared" si="1"/>
        <v>91</v>
      </c>
      <c r="B92" s="25">
        <v>2017</v>
      </c>
      <c r="C92" s="26" t="s">
        <v>27</v>
      </c>
      <c r="D92" s="27">
        <v>42921</v>
      </c>
      <c r="E92" s="28">
        <v>0.83333333333333337</v>
      </c>
      <c r="F92" s="29">
        <v>42921</v>
      </c>
      <c r="G92" s="30">
        <v>0.96875</v>
      </c>
      <c r="H92" s="107">
        <v>1</v>
      </c>
      <c r="I92" s="26" t="s">
        <v>494</v>
      </c>
      <c r="J92" s="26" t="s">
        <v>615</v>
      </c>
      <c r="K92" s="26" t="s">
        <v>779</v>
      </c>
      <c r="L92" s="68" t="s">
        <v>1030</v>
      </c>
      <c r="M92" s="26" t="s">
        <v>406</v>
      </c>
      <c r="N92" s="25">
        <v>12959207</v>
      </c>
      <c r="O92" s="25">
        <v>66</v>
      </c>
      <c r="P92" s="26"/>
      <c r="Q92" s="26" t="s">
        <v>61</v>
      </c>
      <c r="R92" s="26"/>
      <c r="S92" s="26" t="s">
        <v>34</v>
      </c>
      <c r="T92" s="26"/>
      <c r="U92" s="26" t="s">
        <v>413</v>
      </c>
      <c r="V92" s="26" t="s">
        <v>64</v>
      </c>
      <c r="W92" s="26" t="s">
        <v>34</v>
      </c>
      <c r="X92" s="26" t="s">
        <v>616</v>
      </c>
      <c r="Y92" s="26"/>
      <c r="Z92" s="26"/>
      <c r="AA92" s="26"/>
      <c r="AB92" s="26"/>
      <c r="AC92" s="26" t="s">
        <v>41</v>
      </c>
      <c r="AD92" s="26" t="s">
        <v>42</v>
      </c>
      <c r="AE92" s="26"/>
      <c r="AF92" s="26"/>
      <c r="AG92" s="26" t="s">
        <v>617</v>
      </c>
      <c r="AH92" s="26" t="s">
        <v>512</v>
      </c>
      <c r="AI92" s="26" t="s">
        <v>513</v>
      </c>
      <c r="AJ92" s="73" t="s">
        <v>618</v>
      </c>
      <c r="AK92" s="31" t="s">
        <v>619</v>
      </c>
      <c r="AL92" s="32" t="s">
        <v>47</v>
      </c>
      <c r="AM92" s="32"/>
      <c r="AN92" s="32"/>
      <c r="AO92" s="33" t="s">
        <v>620</v>
      </c>
      <c r="AP92" s="34">
        <v>611656</v>
      </c>
    </row>
    <row r="93" spans="1:42" ht="38.25" x14ac:dyDescent="0.25">
      <c r="A93" s="8">
        <f t="shared" si="1"/>
        <v>92</v>
      </c>
      <c r="B93" s="25">
        <v>2017</v>
      </c>
      <c r="C93" s="26" t="s">
        <v>27</v>
      </c>
      <c r="D93" s="27">
        <v>42923</v>
      </c>
      <c r="E93" s="28">
        <v>0.73611111111111116</v>
      </c>
      <c r="F93" s="29">
        <v>42923</v>
      </c>
      <c r="G93" s="30">
        <v>0.76736111111111116</v>
      </c>
      <c r="H93" s="107">
        <v>1</v>
      </c>
      <c r="I93" s="26" t="s">
        <v>409</v>
      </c>
      <c r="J93" s="26" t="s">
        <v>615</v>
      </c>
      <c r="K93" s="26" t="s">
        <v>771</v>
      </c>
      <c r="L93" s="69" t="s">
        <v>1031</v>
      </c>
      <c r="M93" s="66" t="s">
        <v>786</v>
      </c>
      <c r="N93" s="25">
        <v>1080695535</v>
      </c>
      <c r="O93" s="25">
        <v>7</v>
      </c>
      <c r="P93" s="26" t="s">
        <v>621</v>
      </c>
      <c r="Q93" s="26" t="s">
        <v>61</v>
      </c>
      <c r="R93" s="26"/>
      <c r="S93" s="26" t="s">
        <v>34</v>
      </c>
      <c r="T93" s="26"/>
      <c r="U93" s="26" t="s">
        <v>413</v>
      </c>
      <c r="V93" s="26" t="s">
        <v>64</v>
      </c>
      <c r="W93" s="26" t="s">
        <v>34</v>
      </c>
      <c r="X93" s="26" t="s">
        <v>622</v>
      </c>
      <c r="Y93" s="26"/>
      <c r="Z93" s="26"/>
      <c r="AA93" s="26"/>
      <c r="AB93" s="26"/>
      <c r="AC93" s="26" t="s">
        <v>41</v>
      </c>
      <c r="AD93" s="26" t="s">
        <v>42</v>
      </c>
      <c r="AE93" s="26"/>
      <c r="AF93" s="26"/>
      <c r="AG93" s="26" t="s">
        <v>623</v>
      </c>
      <c r="AH93" s="26" t="s">
        <v>624</v>
      </c>
      <c r="AI93" s="26" t="s">
        <v>625</v>
      </c>
      <c r="AJ93" s="73" t="s">
        <v>626</v>
      </c>
      <c r="AK93" s="31" t="s">
        <v>627</v>
      </c>
      <c r="AL93" s="32" t="s">
        <v>146</v>
      </c>
      <c r="AM93" s="32"/>
      <c r="AN93" s="32"/>
      <c r="AO93" s="33" t="s">
        <v>164</v>
      </c>
      <c r="AP93" s="34">
        <v>611668</v>
      </c>
    </row>
    <row r="94" spans="1:42" x14ac:dyDescent="0.25">
      <c r="A94" s="8">
        <f t="shared" si="1"/>
        <v>93</v>
      </c>
      <c r="B94" s="25">
        <v>2017</v>
      </c>
      <c r="C94" s="26" t="s">
        <v>27</v>
      </c>
      <c r="D94" s="27">
        <v>42929</v>
      </c>
      <c r="E94" s="28">
        <v>0.75694444444444453</v>
      </c>
      <c r="F94" s="29">
        <v>42929</v>
      </c>
      <c r="G94" s="30">
        <v>0.75694444444444453</v>
      </c>
      <c r="H94" s="107">
        <v>1</v>
      </c>
      <c r="I94" s="26" t="s">
        <v>419</v>
      </c>
      <c r="J94" s="26" t="s">
        <v>615</v>
      </c>
      <c r="K94" s="26" t="s">
        <v>779</v>
      </c>
      <c r="L94" s="68" t="s">
        <v>1032</v>
      </c>
      <c r="M94" s="26" t="s">
        <v>406</v>
      </c>
      <c r="N94" s="25">
        <v>12955371</v>
      </c>
      <c r="O94" s="25">
        <v>66</v>
      </c>
      <c r="P94" s="26" t="s">
        <v>628</v>
      </c>
      <c r="Q94" s="26" t="s">
        <v>32</v>
      </c>
      <c r="R94" s="26" t="s">
        <v>77</v>
      </c>
      <c r="S94" s="26" t="s">
        <v>38</v>
      </c>
      <c r="T94" s="26" t="s">
        <v>629</v>
      </c>
      <c r="U94" s="26" t="s">
        <v>488</v>
      </c>
      <c r="V94" s="26" t="s">
        <v>64</v>
      </c>
      <c r="W94" s="26" t="s">
        <v>34</v>
      </c>
      <c r="X94" s="26" t="s">
        <v>630</v>
      </c>
      <c r="Y94" s="26"/>
      <c r="Z94" s="26"/>
      <c r="AA94" s="26"/>
      <c r="AB94" s="26"/>
      <c r="AC94" s="26" t="s">
        <v>41</v>
      </c>
      <c r="AD94" s="26" t="s">
        <v>42</v>
      </c>
      <c r="AE94" s="26"/>
      <c r="AF94" s="26"/>
      <c r="AG94" s="26" t="s">
        <v>631</v>
      </c>
      <c r="AH94" s="26" t="s">
        <v>290</v>
      </c>
      <c r="AI94" s="26" t="s">
        <v>248</v>
      </c>
      <c r="AJ94" s="73" t="s">
        <v>632</v>
      </c>
      <c r="AK94" s="31" t="s">
        <v>633</v>
      </c>
      <c r="AL94" s="32" t="s">
        <v>47</v>
      </c>
      <c r="AM94" s="32"/>
      <c r="AN94" s="32"/>
      <c r="AO94" s="26" t="s">
        <v>584</v>
      </c>
      <c r="AP94" s="34">
        <v>611699</v>
      </c>
    </row>
    <row r="95" spans="1:42" x14ac:dyDescent="0.25">
      <c r="A95" s="8">
        <f t="shared" si="1"/>
        <v>94</v>
      </c>
      <c r="B95" s="25">
        <v>2017</v>
      </c>
      <c r="C95" s="26" t="s">
        <v>27</v>
      </c>
      <c r="D95" s="27">
        <v>42929</v>
      </c>
      <c r="E95" s="28">
        <v>0.75694444444444453</v>
      </c>
      <c r="F95" s="29">
        <v>42929</v>
      </c>
      <c r="G95" s="30">
        <v>0.75694444444444453</v>
      </c>
      <c r="H95" s="107">
        <v>1</v>
      </c>
      <c r="I95" s="26" t="s">
        <v>419</v>
      </c>
      <c r="J95" s="26" t="s">
        <v>615</v>
      </c>
      <c r="K95" s="26" t="s">
        <v>779</v>
      </c>
      <c r="L95" s="69" t="s">
        <v>1033</v>
      </c>
      <c r="M95" s="26" t="s">
        <v>406</v>
      </c>
      <c r="N95" s="25">
        <v>98395245</v>
      </c>
      <c r="O95" s="25">
        <v>44</v>
      </c>
      <c r="P95" s="26" t="s">
        <v>628</v>
      </c>
      <c r="Q95" s="26" t="s">
        <v>32</v>
      </c>
      <c r="R95" s="26" t="s">
        <v>77</v>
      </c>
      <c r="S95" s="26" t="s">
        <v>38</v>
      </c>
      <c r="T95" s="26" t="s">
        <v>629</v>
      </c>
      <c r="U95" s="26" t="s">
        <v>447</v>
      </c>
      <c r="V95" s="26" t="s">
        <v>64</v>
      </c>
      <c r="W95" s="26" t="s">
        <v>34</v>
      </c>
      <c r="X95" s="26" t="s">
        <v>630</v>
      </c>
      <c r="Y95" s="26"/>
      <c r="Z95" s="26"/>
      <c r="AA95" s="26"/>
      <c r="AB95" s="26"/>
      <c r="AC95" s="26" t="s">
        <v>41</v>
      </c>
      <c r="AD95" s="26" t="s">
        <v>42</v>
      </c>
      <c r="AE95" s="26"/>
      <c r="AF95" s="26"/>
      <c r="AG95" s="26" t="s">
        <v>631</v>
      </c>
      <c r="AH95" s="26" t="s">
        <v>290</v>
      </c>
      <c r="AI95" s="26" t="s">
        <v>248</v>
      </c>
      <c r="AJ95" s="73" t="s">
        <v>632</v>
      </c>
      <c r="AK95" s="31" t="s">
        <v>633</v>
      </c>
      <c r="AL95" s="32" t="s">
        <v>47</v>
      </c>
      <c r="AM95" s="32"/>
      <c r="AN95" s="32" t="s">
        <v>324</v>
      </c>
      <c r="AO95" s="33" t="s">
        <v>584</v>
      </c>
      <c r="AP95" s="34">
        <v>611699</v>
      </c>
    </row>
    <row r="96" spans="1:42" ht="38.25" x14ac:dyDescent="0.25">
      <c r="A96" s="8">
        <f t="shared" si="1"/>
        <v>95</v>
      </c>
      <c r="B96" s="25">
        <v>2017</v>
      </c>
      <c r="C96" s="26" t="s">
        <v>27</v>
      </c>
      <c r="D96" s="27">
        <v>42942</v>
      </c>
      <c r="E96" s="28">
        <v>0.61458333333333337</v>
      </c>
      <c r="F96" s="29">
        <v>42967</v>
      </c>
      <c r="G96" s="30">
        <v>0.83333333333333337</v>
      </c>
      <c r="H96" s="107">
        <v>1</v>
      </c>
      <c r="I96" s="26" t="s">
        <v>494</v>
      </c>
      <c r="J96" s="26" t="s">
        <v>615</v>
      </c>
      <c r="K96" s="26" t="s">
        <v>779</v>
      </c>
      <c r="L96" s="68" t="s">
        <v>1034</v>
      </c>
      <c r="M96" s="26" t="s">
        <v>406</v>
      </c>
      <c r="N96" s="25">
        <v>5228008</v>
      </c>
      <c r="O96" s="25">
        <v>78</v>
      </c>
      <c r="P96" s="26"/>
      <c r="Q96" s="26"/>
      <c r="R96" s="26"/>
      <c r="S96" s="26" t="s">
        <v>38</v>
      </c>
      <c r="T96" s="26"/>
      <c r="U96" s="26" t="s">
        <v>634</v>
      </c>
      <c r="V96" s="26" t="s">
        <v>55</v>
      </c>
      <c r="W96" s="26" t="s">
        <v>38</v>
      </c>
      <c r="X96" s="26"/>
      <c r="Y96" s="26"/>
      <c r="Z96" s="26"/>
      <c r="AA96" s="26"/>
      <c r="AB96" s="26"/>
      <c r="AC96" s="26" t="s">
        <v>41</v>
      </c>
      <c r="AD96" s="26" t="s">
        <v>42</v>
      </c>
      <c r="AE96" s="26"/>
      <c r="AF96" s="26"/>
      <c r="AG96" s="26" t="s">
        <v>635</v>
      </c>
      <c r="AH96" s="26" t="s">
        <v>636</v>
      </c>
      <c r="AI96" s="26" t="s">
        <v>430</v>
      </c>
      <c r="AJ96" s="73" t="s">
        <v>637</v>
      </c>
      <c r="AK96" s="31"/>
      <c r="AL96" s="32" t="s">
        <v>146</v>
      </c>
      <c r="AM96" s="32"/>
      <c r="AN96" s="32"/>
      <c r="AO96" s="33"/>
      <c r="AP96" s="34"/>
    </row>
    <row r="97" spans="1:42" ht="38.25" x14ac:dyDescent="0.25">
      <c r="A97" s="8">
        <f t="shared" si="1"/>
        <v>96</v>
      </c>
      <c r="B97" s="25">
        <v>2017</v>
      </c>
      <c r="C97" s="26" t="s">
        <v>27</v>
      </c>
      <c r="D97" s="27">
        <v>42951</v>
      </c>
      <c r="E97" s="28">
        <v>0.15972222222222224</v>
      </c>
      <c r="F97" s="29">
        <v>42956</v>
      </c>
      <c r="G97" s="30">
        <v>0.39374999999999999</v>
      </c>
      <c r="H97" s="107">
        <v>1</v>
      </c>
      <c r="I97" s="26" t="s">
        <v>494</v>
      </c>
      <c r="J97" s="26" t="s">
        <v>638</v>
      </c>
      <c r="K97" s="26" t="s">
        <v>771</v>
      </c>
      <c r="L97" s="69" t="s">
        <v>1035</v>
      </c>
      <c r="M97" s="26" t="s">
        <v>406</v>
      </c>
      <c r="N97" s="25">
        <v>1004134295</v>
      </c>
      <c r="O97" s="25">
        <v>19</v>
      </c>
      <c r="P97" s="26"/>
      <c r="Q97" s="26" t="s">
        <v>32</v>
      </c>
      <c r="R97" s="26" t="s">
        <v>64</v>
      </c>
      <c r="S97" s="26" t="s">
        <v>34</v>
      </c>
      <c r="T97" s="26" t="s">
        <v>639</v>
      </c>
      <c r="U97" s="26" t="s">
        <v>488</v>
      </c>
      <c r="V97" s="26" t="s">
        <v>64</v>
      </c>
      <c r="W97" s="26" t="s">
        <v>34</v>
      </c>
      <c r="X97" s="26" t="s">
        <v>640</v>
      </c>
      <c r="Y97" s="26"/>
      <c r="Z97" s="26"/>
      <c r="AA97" s="26"/>
      <c r="AB97" s="26"/>
      <c r="AC97" s="26" t="s">
        <v>41</v>
      </c>
      <c r="AD97" s="26" t="s">
        <v>42</v>
      </c>
      <c r="AE97" s="26"/>
      <c r="AF97" s="26"/>
      <c r="AG97" s="26" t="s">
        <v>641</v>
      </c>
      <c r="AH97" s="26" t="s">
        <v>642</v>
      </c>
      <c r="AI97" s="26" t="s">
        <v>643</v>
      </c>
      <c r="AJ97" s="73" t="s">
        <v>644</v>
      </c>
      <c r="AK97" s="31" t="s">
        <v>644</v>
      </c>
      <c r="AL97" s="32" t="s">
        <v>146</v>
      </c>
      <c r="AM97" s="32"/>
      <c r="AN97" s="32"/>
      <c r="AO97" s="33"/>
      <c r="AP97" s="34">
        <v>611823</v>
      </c>
    </row>
    <row r="98" spans="1:42" ht="38.25" x14ac:dyDescent="0.25">
      <c r="A98" s="8">
        <f t="shared" si="1"/>
        <v>97</v>
      </c>
      <c r="B98" s="25">
        <v>2017</v>
      </c>
      <c r="C98" s="26" t="s">
        <v>27</v>
      </c>
      <c r="D98" s="27">
        <v>42970</v>
      </c>
      <c r="E98" s="28">
        <v>0.41666666666666669</v>
      </c>
      <c r="F98" s="29">
        <v>42972</v>
      </c>
      <c r="G98" s="30">
        <v>0.39583333333333331</v>
      </c>
      <c r="H98" s="107">
        <v>1</v>
      </c>
      <c r="I98" s="26" t="s">
        <v>494</v>
      </c>
      <c r="J98" s="26" t="s">
        <v>638</v>
      </c>
      <c r="K98" s="26" t="s">
        <v>779</v>
      </c>
      <c r="L98" s="68" t="s">
        <v>1036</v>
      </c>
      <c r="M98" s="26" t="s">
        <v>406</v>
      </c>
      <c r="N98" s="25">
        <v>12810071</v>
      </c>
      <c r="O98" s="25">
        <v>69</v>
      </c>
      <c r="P98" s="26"/>
      <c r="Q98" s="26" t="s">
        <v>61</v>
      </c>
      <c r="R98" s="26" t="s">
        <v>64</v>
      </c>
      <c r="S98" s="26" t="s">
        <v>34</v>
      </c>
      <c r="T98" s="26" t="s">
        <v>645</v>
      </c>
      <c r="U98" s="26" t="s">
        <v>413</v>
      </c>
      <c r="V98" s="26"/>
      <c r="W98" s="26"/>
      <c r="X98" s="26"/>
      <c r="Y98" s="26"/>
      <c r="Z98" s="26"/>
      <c r="AA98" s="26"/>
      <c r="AB98" s="26"/>
      <c r="AC98" s="26" t="s">
        <v>41</v>
      </c>
      <c r="AD98" s="26" t="s">
        <v>42</v>
      </c>
      <c r="AE98" s="26"/>
      <c r="AF98" s="26"/>
      <c r="AG98" s="26" t="s">
        <v>646</v>
      </c>
      <c r="AH98" s="26" t="s">
        <v>647</v>
      </c>
      <c r="AI98" s="26" t="s">
        <v>450</v>
      </c>
      <c r="AJ98" s="73" t="s">
        <v>648</v>
      </c>
      <c r="AK98" s="31"/>
      <c r="AL98" s="32" t="s">
        <v>146</v>
      </c>
      <c r="AM98" s="32"/>
      <c r="AN98" s="32"/>
      <c r="AO98" s="33"/>
      <c r="AP98" s="34">
        <v>611912</v>
      </c>
    </row>
    <row r="99" spans="1:42" x14ac:dyDescent="0.25">
      <c r="A99" s="8">
        <f t="shared" si="1"/>
        <v>98</v>
      </c>
      <c r="B99" s="25">
        <v>2017</v>
      </c>
      <c r="C99" s="26" t="s">
        <v>27</v>
      </c>
      <c r="D99" s="27">
        <v>42973</v>
      </c>
      <c r="E99" s="28">
        <v>0.71388888888888891</v>
      </c>
      <c r="F99" s="29">
        <v>42973</v>
      </c>
      <c r="G99" s="30">
        <v>0.82986111111111116</v>
      </c>
      <c r="H99" s="107">
        <v>1</v>
      </c>
      <c r="I99" s="26" t="s">
        <v>467</v>
      </c>
      <c r="J99" s="26" t="s">
        <v>638</v>
      </c>
      <c r="K99" s="26" t="s">
        <v>779</v>
      </c>
      <c r="L99" s="69" t="s">
        <v>1037</v>
      </c>
      <c r="M99" s="26" t="s">
        <v>406</v>
      </c>
      <c r="N99" s="25">
        <v>5192674</v>
      </c>
      <c r="O99" s="25">
        <v>79</v>
      </c>
      <c r="P99" s="26"/>
      <c r="Q99" s="26" t="s">
        <v>61</v>
      </c>
      <c r="R99" s="26" t="s">
        <v>64</v>
      </c>
      <c r="S99" s="26" t="s">
        <v>34</v>
      </c>
      <c r="T99" s="26" t="s">
        <v>649</v>
      </c>
      <c r="U99" s="26" t="s">
        <v>413</v>
      </c>
      <c r="V99" s="26"/>
      <c r="W99" s="26"/>
      <c r="X99" s="26"/>
      <c r="Y99" s="26"/>
      <c r="Z99" s="26"/>
      <c r="AA99" s="26"/>
      <c r="AB99" s="26"/>
      <c r="AC99" s="26" t="s">
        <v>41</v>
      </c>
      <c r="AD99" s="26" t="s">
        <v>42</v>
      </c>
      <c r="AE99" s="26"/>
      <c r="AF99" s="26"/>
      <c r="AG99" s="26" t="s">
        <v>650</v>
      </c>
      <c r="AH99" s="26"/>
      <c r="AI99" s="26" t="s">
        <v>465</v>
      </c>
      <c r="AJ99" s="73" t="s">
        <v>651</v>
      </c>
      <c r="AK99" s="31"/>
      <c r="AL99" s="32" t="s">
        <v>146</v>
      </c>
      <c r="AM99" s="32"/>
      <c r="AN99" s="32"/>
      <c r="AO99" s="33"/>
      <c r="AP99" s="34">
        <v>611939</v>
      </c>
    </row>
    <row r="100" spans="1:42" x14ac:dyDescent="0.25">
      <c r="A100" s="8">
        <f t="shared" si="1"/>
        <v>99</v>
      </c>
      <c r="B100" s="25">
        <v>2017</v>
      </c>
      <c r="C100" s="26" t="s">
        <v>27</v>
      </c>
      <c r="D100" s="27">
        <v>42975</v>
      </c>
      <c r="E100" s="28">
        <v>0.375</v>
      </c>
      <c r="F100" s="29">
        <v>42979</v>
      </c>
      <c r="G100" s="30">
        <v>0.38194444444444442</v>
      </c>
      <c r="H100" s="107">
        <v>1</v>
      </c>
      <c r="I100" s="26" t="s">
        <v>460</v>
      </c>
      <c r="J100" s="26" t="s">
        <v>638</v>
      </c>
      <c r="K100" s="26" t="s">
        <v>779</v>
      </c>
      <c r="L100" s="68" t="s">
        <v>1038</v>
      </c>
      <c r="M100" s="26" t="s">
        <v>406</v>
      </c>
      <c r="N100" s="25">
        <v>12954965</v>
      </c>
      <c r="O100" s="25">
        <v>66</v>
      </c>
      <c r="P100" s="26"/>
      <c r="Q100" s="26" t="s">
        <v>61</v>
      </c>
      <c r="R100" s="26" t="s">
        <v>64</v>
      </c>
      <c r="S100" s="26" t="s">
        <v>34</v>
      </c>
      <c r="T100" s="26"/>
      <c r="U100" s="26" t="s">
        <v>413</v>
      </c>
      <c r="V100" s="26"/>
      <c r="W100" s="26"/>
      <c r="X100" s="26"/>
      <c r="Y100" s="26"/>
      <c r="Z100" s="26"/>
      <c r="AA100" s="26"/>
      <c r="AB100" s="26"/>
      <c r="AC100" s="26" t="s">
        <v>41</v>
      </c>
      <c r="AD100" s="26" t="s">
        <v>42</v>
      </c>
      <c r="AE100" s="26"/>
      <c r="AF100" s="26"/>
      <c r="AG100" s="26" t="s">
        <v>652</v>
      </c>
      <c r="AH100" s="26" t="s">
        <v>653</v>
      </c>
      <c r="AI100" s="26" t="s">
        <v>450</v>
      </c>
      <c r="AJ100" s="73" t="s">
        <v>651</v>
      </c>
      <c r="AK100" s="31"/>
      <c r="AL100" s="32" t="s">
        <v>146</v>
      </c>
      <c r="AM100" s="32"/>
      <c r="AN100" s="32"/>
      <c r="AO100" s="26"/>
      <c r="AP100" s="34">
        <v>611946</v>
      </c>
    </row>
    <row r="101" spans="1:42" ht="38.25" x14ac:dyDescent="0.25">
      <c r="A101" s="8">
        <f t="shared" si="1"/>
        <v>100</v>
      </c>
      <c r="B101" s="25">
        <v>2017</v>
      </c>
      <c r="C101" s="26" t="s">
        <v>27</v>
      </c>
      <c r="D101" s="27">
        <v>42976</v>
      </c>
      <c r="E101" s="28">
        <v>0.98402777777777783</v>
      </c>
      <c r="F101" s="29">
        <v>42977</v>
      </c>
      <c r="G101" s="30">
        <v>0.98402777777777783</v>
      </c>
      <c r="H101" s="107">
        <v>1</v>
      </c>
      <c r="I101" s="26" t="s">
        <v>432</v>
      </c>
      <c r="J101" s="26" t="s">
        <v>638</v>
      </c>
      <c r="K101" s="26" t="s">
        <v>779</v>
      </c>
      <c r="L101" s="69" t="s">
        <v>1039</v>
      </c>
      <c r="M101" s="26" t="s">
        <v>406</v>
      </c>
      <c r="N101" s="25">
        <v>1085324280</v>
      </c>
      <c r="O101" s="25">
        <v>21</v>
      </c>
      <c r="P101" s="26"/>
      <c r="Q101" s="26" t="s">
        <v>32</v>
      </c>
      <c r="R101" s="26" t="s">
        <v>64</v>
      </c>
      <c r="S101" s="26" t="s">
        <v>34</v>
      </c>
      <c r="T101" s="26" t="s">
        <v>654</v>
      </c>
      <c r="U101" s="26" t="s">
        <v>447</v>
      </c>
      <c r="V101" s="26" t="s">
        <v>138</v>
      </c>
      <c r="W101" s="26" t="s">
        <v>34</v>
      </c>
      <c r="X101" s="26" t="s">
        <v>655</v>
      </c>
      <c r="Y101" s="26"/>
      <c r="Z101" s="26"/>
      <c r="AA101" s="26"/>
      <c r="AB101" s="26"/>
      <c r="AC101" s="26" t="s">
        <v>41</v>
      </c>
      <c r="AD101" s="26" t="s">
        <v>42</v>
      </c>
      <c r="AE101" s="26"/>
      <c r="AF101" s="26"/>
      <c r="AG101" s="26" t="s">
        <v>656</v>
      </c>
      <c r="AH101" s="26" t="s">
        <v>657</v>
      </c>
      <c r="AI101" s="26" t="s">
        <v>513</v>
      </c>
      <c r="AJ101" s="73" t="s">
        <v>658</v>
      </c>
      <c r="AK101" s="31" t="s">
        <v>659</v>
      </c>
      <c r="AL101" s="32" t="s">
        <v>47</v>
      </c>
      <c r="AM101" s="32"/>
      <c r="AN101" s="32" t="s">
        <v>324</v>
      </c>
      <c r="AO101" s="33" t="s">
        <v>660</v>
      </c>
      <c r="AP101" s="34">
        <v>611960</v>
      </c>
    </row>
    <row r="102" spans="1:42" ht="63.75" x14ac:dyDescent="0.25">
      <c r="A102" s="8">
        <f t="shared" si="1"/>
        <v>101</v>
      </c>
      <c r="B102" s="25">
        <v>2017</v>
      </c>
      <c r="C102" s="26" t="s">
        <v>27</v>
      </c>
      <c r="D102" s="27">
        <v>42977</v>
      </c>
      <c r="E102" s="28"/>
      <c r="F102" s="29">
        <v>43006</v>
      </c>
      <c r="G102" s="30">
        <v>0.45069444444444445</v>
      </c>
      <c r="H102" s="107">
        <v>1</v>
      </c>
      <c r="I102" s="26" t="s">
        <v>460</v>
      </c>
      <c r="J102" s="26" t="s">
        <v>638</v>
      </c>
      <c r="K102" s="26" t="s">
        <v>779</v>
      </c>
      <c r="L102" s="68" t="s">
        <v>1040</v>
      </c>
      <c r="M102" s="26" t="s">
        <v>406</v>
      </c>
      <c r="N102" s="25">
        <v>1085272489</v>
      </c>
      <c r="O102" s="25">
        <v>28</v>
      </c>
      <c r="P102" s="26"/>
      <c r="Q102" s="26" t="s">
        <v>61</v>
      </c>
      <c r="R102" s="26" t="s">
        <v>64</v>
      </c>
      <c r="S102" s="26" t="s">
        <v>34</v>
      </c>
      <c r="T102" s="26"/>
      <c r="U102" s="26" t="s">
        <v>413</v>
      </c>
      <c r="V102" s="26"/>
      <c r="W102" s="26"/>
      <c r="X102" s="26"/>
      <c r="Y102" s="26"/>
      <c r="Z102" s="26"/>
      <c r="AA102" s="26"/>
      <c r="AB102" s="26"/>
      <c r="AC102" s="26" t="s">
        <v>41</v>
      </c>
      <c r="AD102" s="26" t="s">
        <v>42</v>
      </c>
      <c r="AE102" s="26"/>
      <c r="AF102" s="26"/>
      <c r="AG102" s="26" t="s">
        <v>661</v>
      </c>
      <c r="AH102" s="26" t="s">
        <v>662</v>
      </c>
      <c r="AI102" s="26" t="s">
        <v>465</v>
      </c>
      <c r="AJ102" s="73" t="s">
        <v>663</v>
      </c>
      <c r="AK102" s="31"/>
      <c r="AL102" s="32" t="s">
        <v>146</v>
      </c>
      <c r="AM102" s="32"/>
      <c r="AN102" s="32"/>
      <c r="AO102" s="33"/>
      <c r="AP102" s="34"/>
    </row>
    <row r="103" spans="1:42" ht="25.5" x14ac:dyDescent="0.25">
      <c r="A103" s="8">
        <f t="shared" si="1"/>
        <v>102</v>
      </c>
      <c r="B103" s="25">
        <v>2017</v>
      </c>
      <c r="C103" s="26" t="s">
        <v>27</v>
      </c>
      <c r="D103" s="27">
        <v>42983</v>
      </c>
      <c r="E103" s="28">
        <v>0.85416666666666663</v>
      </c>
      <c r="F103" s="29">
        <v>42996</v>
      </c>
      <c r="G103" s="30"/>
      <c r="H103" s="107">
        <v>1</v>
      </c>
      <c r="I103" s="26" t="s">
        <v>432</v>
      </c>
      <c r="J103" s="26" t="s">
        <v>664</v>
      </c>
      <c r="K103" s="26" t="s">
        <v>771</v>
      </c>
      <c r="L103" s="69" t="s">
        <v>1041</v>
      </c>
      <c r="M103" s="26" t="s">
        <v>406</v>
      </c>
      <c r="N103" s="25">
        <v>1088737923</v>
      </c>
      <c r="O103" s="25">
        <v>20</v>
      </c>
      <c r="P103" s="26"/>
      <c r="Q103" s="26" t="s">
        <v>32</v>
      </c>
      <c r="R103" s="26" t="s">
        <v>138</v>
      </c>
      <c r="S103" s="26" t="s">
        <v>34</v>
      </c>
      <c r="T103" s="26"/>
      <c r="U103" s="26" t="s">
        <v>435</v>
      </c>
      <c r="V103" s="26" t="s">
        <v>665</v>
      </c>
      <c r="W103" s="26"/>
      <c r="X103" s="26"/>
      <c r="Y103" s="26"/>
      <c r="Z103" s="26"/>
      <c r="AA103" s="26"/>
      <c r="AB103" s="26"/>
      <c r="AC103" s="26" t="s">
        <v>41</v>
      </c>
      <c r="AD103" s="26" t="s">
        <v>42</v>
      </c>
      <c r="AE103" s="26"/>
      <c r="AF103" s="26"/>
      <c r="AG103" s="26" t="s">
        <v>666</v>
      </c>
      <c r="AH103" s="26" t="s">
        <v>667</v>
      </c>
      <c r="AI103" s="26" t="s">
        <v>465</v>
      </c>
      <c r="AJ103" s="73" t="s">
        <v>668</v>
      </c>
      <c r="AK103" s="31" t="s">
        <v>669</v>
      </c>
      <c r="AL103" s="32" t="s">
        <v>146</v>
      </c>
      <c r="AM103" s="32"/>
      <c r="AN103" s="32"/>
      <c r="AO103" s="33"/>
      <c r="AP103" s="34">
        <v>682283</v>
      </c>
    </row>
    <row r="104" spans="1:42" ht="38.25" x14ac:dyDescent="0.25">
      <c r="A104" s="8">
        <f t="shared" si="1"/>
        <v>103</v>
      </c>
      <c r="B104" s="25">
        <v>2017</v>
      </c>
      <c r="C104" s="26" t="s">
        <v>27</v>
      </c>
      <c r="D104" s="27">
        <v>42988</v>
      </c>
      <c r="E104" s="28">
        <v>0.68611111111111101</v>
      </c>
      <c r="F104" s="29">
        <v>43035</v>
      </c>
      <c r="G104" s="30">
        <v>0.97916666666666663</v>
      </c>
      <c r="H104" s="107">
        <v>1</v>
      </c>
      <c r="I104" s="26" t="s">
        <v>515</v>
      </c>
      <c r="J104" s="26" t="s">
        <v>664</v>
      </c>
      <c r="K104" s="26" t="s">
        <v>771</v>
      </c>
      <c r="L104" s="68" t="s">
        <v>1042</v>
      </c>
      <c r="M104" s="26" t="s">
        <v>786</v>
      </c>
      <c r="N104" s="25">
        <v>1193385408</v>
      </c>
      <c r="O104" s="25">
        <v>16</v>
      </c>
      <c r="P104" s="26"/>
      <c r="Q104" s="26"/>
      <c r="R104" s="26" t="s">
        <v>64</v>
      </c>
      <c r="S104" s="26" t="s">
        <v>34</v>
      </c>
      <c r="T104" s="26" t="s">
        <v>670</v>
      </c>
      <c r="U104" s="26" t="s">
        <v>488</v>
      </c>
      <c r="V104" s="26" t="s">
        <v>138</v>
      </c>
      <c r="W104" s="26" t="s">
        <v>34</v>
      </c>
      <c r="X104" s="26" t="s">
        <v>671</v>
      </c>
      <c r="Y104" s="26"/>
      <c r="Z104" s="26"/>
      <c r="AA104" s="26"/>
      <c r="AB104" s="26"/>
      <c r="AC104" s="26" t="s">
        <v>41</v>
      </c>
      <c r="AD104" s="26" t="s">
        <v>42</v>
      </c>
      <c r="AE104" s="26"/>
      <c r="AF104" s="26"/>
      <c r="AG104" s="26" t="s">
        <v>672</v>
      </c>
      <c r="AH104" s="26" t="s">
        <v>302</v>
      </c>
      <c r="AI104" s="26" t="s">
        <v>423</v>
      </c>
      <c r="AJ104" s="73" t="s">
        <v>673</v>
      </c>
      <c r="AK104" s="31"/>
      <c r="AL104" s="32"/>
      <c r="AM104" s="32"/>
      <c r="AN104" s="32"/>
      <c r="AO104" s="33"/>
      <c r="AP104" s="34"/>
    </row>
    <row r="105" spans="1:42" ht="38.25" x14ac:dyDescent="0.25">
      <c r="A105" s="8">
        <f t="shared" si="1"/>
        <v>104</v>
      </c>
      <c r="B105" s="25">
        <v>2017</v>
      </c>
      <c r="C105" s="26" t="s">
        <v>27</v>
      </c>
      <c r="D105" s="27">
        <v>42988</v>
      </c>
      <c r="E105" s="28">
        <v>0.68611111111111101</v>
      </c>
      <c r="F105" s="29">
        <v>42988</v>
      </c>
      <c r="G105" s="30">
        <v>0.73263888888888884</v>
      </c>
      <c r="H105" s="107">
        <v>1</v>
      </c>
      <c r="I105" s="26" t="s">
        <v>515</v>
      </c>
      <c r="J105" s="26" t="s">
        <v>664</v>
      </c>
      <c r="K105" s="26" t="s">
        <v>779</v>
      </c>
      <c r="L105" s="69" t="s">
        <v>1043</v>
      </c>
      <c r="M105" s="26" t="s">
        <v>406</v>
      </c>
      <c r="N105" s="25">
        <v>1085288321</v>
      </c>
      <c r="O105" s="25">
        <v>27</v>
      </c>
      <c r="P105" s="26"/>
      <c r="Q105" s="26" t="s">
        <v>32</v>
      </c>
      <c r="R105" s="26" t="s">
        <v>64</v>
      </c>
      <c r="S105" s="26" t="s">
        <v>34</v>
      </c>
      <c r="T105" s="26" t="s">
        <v>670</v>
      </c>
      <c r="U105" s="26" t="s">
        <v>447</v>
      </c>
      <c r="V105" s="26" t="s">
        <v>138</v>
      </c>
      <c r="W105" s="26" t="s">
        <v>34</v>
      </c>
      <c r="X105" s="26" t="s">
        <v>671</v>
      </c>
      <c r="Y105" s="26"/>
      <c r="Z105" s="26"/>
      <c r="AA105" s="26"/>
      <c r="AB105" s="26"/>
      <c r="AC105" s="26" t="s">
        <v>41</v>
      </c>
      <c r="AD105" s="26" t="s">
        <v>42</v>
      </c>
      <c r="AE105" s="26"/>
      <c r="AF105" s="26"/>
      <c r="AG105" s="26" t="s">
        <v>674</v>
      </c>
      <c r="AH105" s="26" t="s">
        <v>302</v>
      </c>
      <c r="AI105" s="26" t="s">
        <v>423</v>
      </c>
      <c r="AJ105" s="73" t="s">
        <v>673</v>
      </c>
      <c r="AK105" s="31" t="s">
        <v>673</v>
      </c>
      <c r="AL105" s="32" t="s">
        <v>146</v>
      </c>
      <c r="AM105" s="32"/>
      <c r="AN105" s="32" t="s">
        <v>324</v>
      </c>
      <c r="AO105" s="33"/>
      <c r="AP105" s="34">
        <v>682305</v>
      </c>
    </row>
    <row r="106" spans="1:42" ht="38.25" x14ac:dyDescent="0.25">
      <c r="A106" s="8">
        <f t="shared" si="1"/>
        <v>105</v>
      </c>
      <c r="B106" s="25">
        <v>2017</v>
      </c>
      <c r="C106" s="26" t="s">
        <v>27</v>
      </c>
      <c r="D106" s="27">
        <v>42988</v>
      </c>
      <c r="E106" s="28">
        <v>0.58333333333333337</v>
      </c>
      <c r="F106" s="29">
        <v>42988</v>
      </c>
      <c r="G106" s="30"/>
      <c r="H106" s="107">
        <v>1</v>
      </c>
      <c r="I106" s="26" t="s">
        <v>515</v>
      </c>
      <c r="J106" s="26" t="s">
        <v>664</v>
      </c>
      <c r="K106" s="26" t="s">
        <v>779</v>
      </c>
      <c r="L106" s="68" t="s">
        <v>1044</v>
      </c>
      <c r="M106" s="26" t="s">
        <v>786</v>
      </c>
      <c r="N106" s="25">
        <v>99112394304</v>
      </c>
      <c r="O106" s="25">
        <v>17</v>
      </c>
      <c r="P106" s="26"/>
      <c r="Q106" s="26"/>
      <c r="R106" s="26" t="s">
        <v>138</v>
      </c>
      <c r="S106" s="26" t="s">
        <v>34</v>
      </c>
      <c r="T106" s="26" t="s">
        <v>670</v>
      </c>
      <c r="U106" s="26" t="s">
        <v>447</v>
      </c>
      <c r="V106" s="26" t="s">
        <v>138</v>
      </c>
      <c r="W106" s="26" t="s">
        <v>34</v>
      </c>
      <c r="X106" s="26" t="s">
        <v>671</v>
      </c>
      <c r="Y106" s="26"/>
      <c r="Z106" s="26"/>
      <c r="AA106" s="26"/>
      <c r="AB106" s="26"/>
      <c r="AC106" s="26" t="s">
        <v>41</v>
      </c>
      <c r="AD106" s="26" t="s">
        <v>42</v>
      </c>
      <c r="AE106" s="26"/>
      <c r="AF106" s="26"/>
      <c r="AG106" s="26" t="s">
        <v>672</v>
      </c>
      <c r="AH106" s="26" t="s">
        <v>302</v>
      </c>
      <c r="AI106" s="26" t="s">
        <v>423</v>
      </c>
      <c r="AJ106" s="73" t="s">
        <v>673</v>
      </c>
      <c r="AK106" s="31"/>
      <c r="AL106" s="32" t="s">
        <v>146</v>
      </c>
      <c r="AM106" s="32"/>
      <c r="AN106" s="32" t="s">
        <v>324</v>
      </c>
      <c r="AO106" s="33"/>
      <c r="AP106" s="34"/>
    </row>
    <row r="107" spans="1:42" ht="38.25" x14ac:dyDescent="0.25">
      <c r="A107" s="8">
        <f t="shared" si="1"/>
        <v>106</v>
      </c>
      <c r="B107" s="25">
        <v>2017</v>
      </c>
      <c r="C107" s="26" t="s">
        <v>27</v>
      </c>
      <c r="D107" s="27">
        <v>42989</v>
      </c>
      <c r="E107" s="28">
        <v>0.50555555555555554</v>
      </c>
      <c r="F107" s="29">
        <v>42989</v>
      </c>
      <c r="G107" s="30">
        <v>0.69513888888888886</v>
      </c>
      <c r="H107" s="107">
        <v>1</v>
      </c>
      <c r="I107" s="26" t="s">
        <v>460</v>
      </c>
      <c r="J107" s="26" t="s">
        <v>664</v>
      </c>
      <c r="K107" s="26" t="s">
        <v>771</v>
      </c>
      <c r="L107" s="69" t="s">
        <v>1045</v>
      </c>
      <c r="M107" s="26" t="s">
        <v>406</v>
      </c>
      <c r="N107" s="25">
        <v>27332015</v>
      </c>
      <c r="O107" s="25">
        <v>82</v>
      </c>
      <c r="P107" s="26"/>
      <c r="Q107" s="26" t="s">
        <v>61</v>
      </c>
      <c r="R107" s="26" t="s">
        <v>138</v>
      </c>
      <c r="S107" s="26" t="s">
        <v>34</v>
      </c>
      <c r="T107" s="26"/>
      <c r="U107" s="26" t="s">
        <v>454</v>
      </c>
      <c r="V107" s="26"/>
      <c r="W107" s="26"/>
      <c r="X107" s="26"/>
      <c r="Y107" s="26"/>
      <c r="Z107" s="26"/>
      <c r="AA107" s="26"/>
      <c r="AB107" s="26"/>
      <c r="AC107" s="26" t="s">
        <v>41</v>
      </c>
      <c r="AD107" s="26" t="s">
        <v>42</v>
      </c>
      <c r="AE107" s="26"/>
      <c r="AF107" s="26"/>
      <c r="AG107" s="26" t="s">
        <v>675</v>
      </c>
      <c r="AH107" s="26" t="s">
        <v>512</v>
      </c>
      <c r="AI107" s="26" t="s">
        <v>513</v>
      </c>
      <c r="AJ107" s="73" t="s">
        <v>676</v>
      </c>
      <c r="AK107" s="31" t="s">
        <v>676</v>
      </c>
      <c r="AL107" s="32" t="s">
        <v>146</v>
      </c>
      <c r="AM107" s="32"/>
      <c r="AN107" s="32"/>
      <c r="AO107" s="33"/>
      <c r="AP107" s="34">
        <v>682309</v>
      </c>
    </row>
    <row r="108" spans="1:42" x14ac:dyDescent="0.25">
      <c r="A108" s="8">
        <f t="shared" si="1"/>
        <v>107</v>
      </c>
      <c r="B108" s="25">
        <v>2017</v>
      </c>
      <c r="C108" s="26" t="s">
        <v>27</v>
      </c>
      <c r="D108" s="27">
        <v>42999</v>
      </c>
      <c r="E108" s="35"/>
      <c r="F108" s="35"/>
      <c r="G108" s="30"/>
      <c r="H108" s="107">
        <v>1</v>
      </c>
      <c r="I108" s="26" t="s">
        <v>419</v>
      </c>
      <c r="J108" s="26" t="s">
        <v>664</v>
      </c>
      <c r="K108" s="26" t="s">
        <v>779</v>
      </c>
      <c r="L108" s="68" t="s">
        <v>1046</v>
      </c>
      <c r="M108" s="26" t="s">
        <v>406</v>
      </c>
      <c r="N108" s="25">
        <v>12952449</v>
      </c>
      <c r="O108" s="25">
        <v>69</v>
      </c>
      <c r="P108" s="26"/>
      <c r="Q108" s="26"/>
      <c r="R108" s="26" t="s">
        <v>677</v>
      </c>
      <c r="S108" s="26" t="s">
        <v>38</v>
      </c>
      <c r="T108" s="26" t="s">
        <v>678</v>
      </c>
      <c r="U108" s="26" t="s">
        <v>679</v>
      </c>
      <c r="V108" s="26"/>
      <c r="W108" s="26"/>
      <c r="X108" s="26"/>
      <c r="Y108" s="26"/>
      <c r="Z108" s="26"/>
      <c r="AA108" s="26"/>
      <c r="AB108" s="26"/>
      <c r="AC108" s="26" t="s">
        <v>41</v>
      </c>
      <c r="AD108" s="26" t="s">
        <v>42</v>
      </c>
      <c r="AE108" s="26"/>
      <c r="AF108" s="26"/>
      <c r="AG108" s="26"/>
      <c r="AH108" s="26"/>
      <c r="AI108" s="26" t="s">
        <v>457</v>
      </c>
      <c r="AJ108" s="73"/>
      <c r="AK108" s="31"/>
      <c r="AL108" s="32" t="s">
        <v>146</v>
      </c>
      <c r="AM108" s="32"/>
      <c r="AN108" s="32"/>
      <c r="AO108" s="33"/>
      <c r="AP108" s="34"/>
    </row>
    <row r="109" spans="1:42" ht="51" x14ac:dyDescent="0.25">
      <c r="A109" s="8">
        <f t="shared" si="1"/>
        <v>108</v>
      </c>
      <c r="B109" s="25">
        <v>2017</v>
      </c>
      <c r="C109" s="26" t="s">
        <v>27</v>
      </c>
      <c r="D109" s="27">
        <v>43010</v>
      </c>
      <c r="E109" s="28">
        <v>0.30763888888888891</v>
      </c>
      <c r="F109" s="29">
        <v>43010</v>
      </c>
      <c r="G109" s="30"/>
      <c r="H109" s="107">
        <v>1</v>
      </c>
      <c r="I109" s="26" t="s">
        <v>460</v>
      </c>
      <c r="J109" s="26" t="s">
        <v>680</v>
      </c>
      <c r="K109" s="26" t="s">
        <v>779</v>
      </c>
      <c r="L109" s="69" t="s">
        <v>1047</v>
      </c>
      <c r="M109" s="26" t="s">
        <v>406</v>
      </c>
      <c r="N109" s="25">
        <v>12753892</v>
      </c>
      <c r="O109" s="25">
        <v>37</v>
      </c>
      <c r="P109" s="26"/>
      <c r="Q109" s="26"/>
      <c r="R109" s="26" t="s">
        <v>64</v>
      </c>
      <c r="S109" s="26" t="s">
        <v>34</v>
      </c>
      <c r="T109" s="26" t="s">
        <v>681</v>
      </c>
      <c r="U109" s="26" t="s">
        <v>447</v>
      </c>
      <c r="V109" s="26" t="s">
        <v>55</v>
      </c>
      <c r="W109" s="26"/>
      <c r="X109" s="26" t="s">
        <v>682</v>
      </c>
      <c r="Y109" s="26"/>
      <c r="Z109" s="26"/>
      <c r="AA109" s="26"/>
      <c r="AB109" s="26"/>
      <c r="AC109" s="26" t="s">
        <v>41</v>
      </c>
      <c r="AD109" s="26" t="s">
        <v>42</v>
      </c>
      <c r="AE109" s="26"/>
      <c r="AF109" s="26"/>
      <c r="AG109" s="26" t="s">
        <v>683</v>
      </c>
      <c r="AH109" s="26" t="s">
        <v>684</v>
      </c>
      <c r="AI109" s="26" t="s">
        <v>643</v>
      </c>
      <c r="AJ109" s="73" t="s">
        <v>685</v>
      </c>
      <c r="AK109" s="31" t="s">
        <v>685</v>
      </c>
      <c r="AL109" s="32" t="s">
        <v>47</v>
      </c>
      <c r="AM109" s="32"/>
      <c r="AN109" s="32" t="s">
        <v>476</v>
      </c>
      <c r="AO109" s="26"/>
      <c r="AP109" s="34">
        <v>682416</v>
      </c>
    </row>
    <row r="110" spans="1:42" ht="38.25" x14ac:dyDescent="0.25">
      <c r="A110" s="8">
        <f t="shared" si="1"/>
        <v>109</v>
      </c>
      <c r="B110" s="25">
        <v>2017</v>
      </c>
      <c r="C110" s="26" t="s">
        <v>27</v>
      </c>
      <c r="D110" s="27">
        <v>43026</v>
      </c>
      <c r="E110" s="28">
        <v>0.8354166666666667</v>
      </c>
      <c r="F110" s="29">
        <v>43028</v>
      </c>
      <c r="G110" s="30">
        <v>0.8354166666666667</v>
      </c>
      <c r="H110" s="107">
        <v>1</v>
      </c>
      <c r="I110" s="26" t="s">
        <v>494</v>
      </c>
      <c r="J110" s="26" t="s">
        <v>680</v>
      </c>
      <c r="K110" s="26" t="s">
        <v>779</v>
      </c>
      <c r="L110" s="68" t="s">
        <v>1048</v>
      </c>
      <c r="M110" s="26" t="s">
        <v>406</v>
      </c>
      <c r="N110" s="25">
        <v>1085343749</v>
      </c>
      <c r="O110" s="25">
        <v>18</v>
      </c>
      <c r="P110" s="26"/>
      <c r="Q110" s="26"/>
      <c r="R110" s="26" t="s">
        <v>138</v>
      </c>
      <c r="S110" s="26" t="s">
        <v>34</v>
      </c>
      <c r="T110" s="26"/>
      <c r="U110" s="26" t="s">
        <v>447</v>
      </c>
      <c r="V110" s="26" t="s">
        <v>64</v>
      </c>
      <c r="W110" s="26" t="s">
        <v>34</v>
      </c>
      <c r="X110" s="26"/>
      <c r="Y110" s="26"/>
      <c r="Z110" s="26"/>
      <c r="AA110" s="26"/>
      <c r="AB110" s="26"/>
      <c r="AC110" s="26" t="s">
        <v>41</v>
      </c>
      <c r="AD110" s="26" t="s">
        <v>42</v>
      </c>
      <c r="AE110" s="26"/>
      <c r="AF110" s="26"/>
      <c r="AG110" s="26" t="s">
        <v>686</v>
      </c>
      <c r="AH110" s="26" t="s">
        <v>595</v>
      </c>
      <c r="AI110" s="26" t="s">
        <v>465</v>
      </c>
      <c r="AJ110" s="73" t="s">
        <v>687</v>
      </c>
      <c r="AK110" s="31"/>
      <c r="AL110" s="32" t="s">
        <v>146</v>
      </c>
      <c r="AM110" s="32"/>
      <c r="AN110" s="32" t="s">
        <v>418</v>
      </c>
      <c r="AO110" s="33"/>
      <c r="AP110" s="34">
        <v>682500</v>
      </c>
    </row>
    <row r="111" spans="1:42" ht="38.25" x14ac:dyDescent="0.25">
      <c r="A111" s="8">
        <f t="shared" si="1"/>
        <v>110</v>
      </c>
      <c r="B111" s="25">
        <v>2017</v>
      </c>
      <c r="C111" s="26" t="s">
        <v>27</v>
      </c>
      <c r="D111" s="27">
        <v>43016</v>
      </c>
      <c r="E111" s="35"/>
      <c r="F111" s="29">
        <v>43027</v>
      </c>
      <c r="G111" s="30">
        <v>0.61805555555555558</v>
      </c>
      <c r="H111" s="107">
        <v>1</v>
      </c>
      <c r="I111" s="26" t="s">
        <v>515</v>
      </c>
      <c r="J111" s="26" t="s">
        <v>680</v>
      </c>
      <c r="K111" s="26" t="s">
        <v>779</v>
      </c>
      <c r="L111" s="69" t="s">
        <v>1049</v>
      </c>
      <c r="M111" s="26" t="s">
        <v>406</v>
      </c>
      <c r="N111" s="25">
        <v>1085270826</v>
      </c>
      <c r="O111" s="25">
        <v>29</v>
      </c>
      <c r="P111" s="26"/>
      <c r="Q111" s="26"/>
      <c r="R111" s="26"/>
      <c r="S111" s="26" t="s">
        <v>34</v>
      </c>
      <c r="T111" s="26"/>
      <c r="U111" s="26" t="s">
        <v>447</v>
      </c>
      <c r="V111" s="26" t="s">
        <v>64</v>
      </c>
      <c r="W111" s="26" t="s">
        <v>34</v>
      </c>
      <c r="X111" s="26"/>
      <c r="Y111" s="26"/>
      <c r="Z111" s="26"/>
      <c r="AA111" s="26"/>
      <c r="AB111" s="26"/>
      <c r="AC111" s="26" t="s">
        <v>41</v>
      </c>
      <c r="AD111" s="26" t="s">
        <v>42</v>
      </c>
      <c r="AE111" s="26"/>
      <c r="AF111" s="26"/>
      <c r="AG111" s="26" t="s">
        <v>688</v>
      </c>
      <c r="AH111" s="26" t="s">
        <v>689</v>
      </c>
      <c r="AI111" s="26" t="s">
        <v>430</v>
      </c>
      <c r="AJ111" s="73" t="s">
        <v>690</v>
      </c>
      <c r="AK111" s="31"/>
      <c r="AL111" s="32" t="s">
        <v>146</v>
      </c>
      <c r="AM111" s="32"/>
      <c r="AN111" s="32" t="s">
        <v>418</v>
      </c>
      <c r="AO111" s="33"/>
      <c r="AP111" s="34"/>
    </row>
    <row r="112" spans="1:42" ht="38.25" x14ac:dyDescent="0.25">
      <c r="A112" s="8">
        <f t="shared" si="1"/>
        <v>111</v>
      </c>
      <c r="B112" s="25">
        <v>2017</v>
      </c>
      <c r="C112" s="26" t="s">
        <v>27</v>
      </c>
      <c r="D112" s="27">
        <v>43019</v>
      </c>
      <c r="E112" s="28">
        <v>0.68402777777777779</v>
      </c>
      <c r="F112" s="29">
        <v>43019</v>
      </c>
      <c r="G112" s="30"/>
      <c r="H112" s="107">
        <v>1</v>
      </c>
      <c r="I112" s="26" t="s">
        <v>494</v>
      </c>
      <c r="J112" s="26" t="s">
        <v>680</v>
      </c>
      <c r="K112" s="26" t="s">
        <v>779</v>
      </c>
      <c r="L112" s="68" t="s">
        <v>1050</v>
      </c>
      <c r="M112" s="26" t="s">
        <v>406</v>
      </c>
      <c r="N112" s="25">
        <v>1798133</v>
      </c>
      <c r="O112" s="25">
        <v>80</v>
      </c>
      <c r="P112" s="26"/>
      <c r="Q112" s="26"/>
      <c r="R112" s="26" t="s">
        <v>55</v>
      </c>
      <c r="S112" s="26" t="s">
        <v>38</v>
      </c>
      <c r="T112" s="26" t="s">
        <v>691</v>
      </c>
      <c r="U112" s="26" t="s">
        <v>454</v>
      </c>
      <c r="V112" s="26"/>
      <c r="W112" s="26"/>
      <c r="X112" s="26"/>
      <c r="Y112" s="26"/>
      <c r="Z112" s="26"/>
      <c r="AA112" s="26"/>
      <c r="AB112" s="26"/>
      <c r="AC112" s="26" t="s">
        <v>41</v>
      </c>
      <c r="AD112" s="26" t="s">
        <v>42</v>
      </c>
      <c r="AE112" s="26"/>
      <c r="AF112" s="26"/>
      <c r="AG112" s="26" t="s">
        <v>692</v>
      </c>
      <c r="AH112" s="26"/>
      <c r="AI112" s="26" t="s">
        <v>643</v>
      </c>
      <c r="AJ112" s="73" t="s">
        <v>693</v>
      </c>
      <c r="AK112" s="31"/>
      <c r="AL112" s="32" t="s">
        <v>47</v>
      </c>
      <c r="AM112" s="32"/>
      <c r="AN112" s="32"/>
      <c r="AO112" s="33"/>
      <c r="AP112" s="34">
        <v>682468</v>
      </c>
    </row>
    <row r="113" spans="1:42" ht="51" x14ac:dyDescent="0.25">
      <c r="A113" s="8">
        <f t="shared" si="1"/>
        <v>112</v>
      </c>
      <c r="B113" s="25">
        <v>2017</v>
      </c>
      <c r="C113" s="26" t="s">
        <v>27</v>
      </c>
      <c r="D113" s="27">
        <v>43042</v>
      </c>
      <c r="E113" s="28">
        <v>0.92569444444444438</v>
      </c>
      <c r="F113" s="35"/>
      <c r="G113" s="30"/>
      <c r="H113" s="107">
        <v>1</v>
      </c>
      <c r="I113" s="26" t="s">
        <v>409</v>
      </c>
      <c r="J113" s="26" t="s">
        <v>694</v>
      </c>
      <c r="K113" s="26" t="s">
        <v>779</v>
      </c>
      <c r="L113" s="69" t="s">
        <v>1051</v>
      </c>
      <c r="M113" s="26" t="s">
        <v>406</v>
      </c>
      <c r="N113" s="26"/>
      <c r="O113" s="38">
        <v>34</v>
      </c>
      <c r="P113" s="26"/>
      <c r="Q113" s="26"/>
      <c r="R113" s="26" t="s">
        <v>77</v>
      </c>
      <c r="S113" s="26" t="s">
        <v>38</v>
      </c>
      <c r="T113" s="26" t="s">
        <v>696</v>
      </c>
      <c r="U113" s="26" t="s">
        <v>697</v>
      </c>
      <c r="V113" s="26"/>
      <c r="W113" s="26"/>
      <c r="X113" s="26"/>
      <c r="Y113" s="26"/>
      <c r="Z113" s="26"/>
      <c r="AA113" s="26"/>
      <c r="AB113" s="26"/>
      <c r="AC113" s="26" t="s">
        <v>41</v>
      </c>
      <c r="AD113" s="26" t="s">
        <v>42</v>
      </c>
      <c r="AE113" s="26"/>
      <c r="AF113" s="26"/>
      <c r="AG113" s="26" t="s">
        <v>698</v>
      </c>
      <c r="AH113" s="26" t="s">
        <v>699</v>
      </c>
      <c r="AI113" s="26" t="s">
        <v>473</v>
      </c>
      <c r="AJ113" s="73" t="s">
        <v>700</v>
      </c>
      <c r="AK113" s="31"/>
      <c r="AL113" s="32" t="s">
        <v>47</v>
      </c>
      <c r="AM113" s="32"/>
      <c r="AN113" s="32"/>
      <c r="AO113" s="33"/>
      <c r="AP113" s="34"/>
    </row>
    <row r="114" spans="1:42" ht="38.25" x14ac:dyDescent="0.25">
      <c r="A114" s="8">
        <f t="shared" si="1"/>
        <v>113</v>
      </c>
      <c r="B114" s="25">
        <v>2017</v>
      </c>
      <c r="C114" s="26" t="s">
        <v>27</v>
      </c>
      <c r="D114" s="27">
        <v>43026</v>
      </c>
      <c r="E114" s="28">
        <v>0.8354166666666667</v>
      </c>
      <c r="F114" s="29">
        <v>43028</v>
      </c>
      <c r="G114" s="30"/>
      <c r="H114" s="107">
        <v>1</v>
      </c>
      <c r="I114" s="26" t="s">
        <v>494</v>
      </c>
      <c r="J114" s="26" t="s">
        <v>694</v>
      </c>
      <c r="K114" s="26" t="s">
        <v>779</v>
      </c>
      <c r="L114" s="68" t="s">
        <v>1052</v>
      </c>
      <c r="M114" s="26" t="s">
        <v>406</v>
      </c>
      <c r="N114" s="25">
        <v>1085276626</v>
      </c>
      <c r="O114" s="25">
        <v>18</v>
      </c>
      <c r="P114" s="26"/>
      <c r="Q114" s="26"/>
      <c r="R114" s="26" t="s">
        <v>138</v>
      </c>
      <c r="S114" s="26" t="s">
        <v>34</v>
      </c>
      <c r="T114" s="26" t="s">
        <v>701</v>
      </c>
      <c r="U114" s="26" t="s">
        <v>447</v>
      </c>
      <c r="V114" s="26" t="s">
        <v>64</v>
      </c>
      <c r="W114" s="26" t="s">
        <v>34</v>
      </c>
      <c r="X114" s="26" t="s">
        <v>702</v>
      </c>
      <c r="Y114" s="26"/>
      <c r="Z114" s="26"/>
      <c r="AA114" s="26"/>
      <c r="AB114" s="26"/>
      <c r="AC114" s="26" t="s">
        <v>41</v>
      </c>
      <c r="AD114" s="26" t="s">
        <v>42</v>
      </c>
      <c r="AE114" s="26"/>
      <c r="AF114" s="26"/>
      <c r="AG114" s="26" t="s">
        <v>686</v>
      </c>
      <c r="AH114" s="26" t="s">
        <v>595</v>
      </c>
      <c r="AI114" s="26" t="s">
        <v>465</v>
      </c>
      <c r="AJ114" s="73" t="s">
        <v>703</v>
      </c>
      <c r="AK114" s="31"/>
      <c r="AL114" s="32" t="s">
        <v>146</v>
      </c>
      <c r="AM114" s="32"/>
      <c r="AN114" s="32" t="s">
        <v>418</v>
      </c>
      <c r="AO114" s="33"/>
      <c r="AP114" s="34">
        <v>682500</v>
      </c>
    </row>
    <row r="115" spans="1:42" x14ac:dyDescent="0.25">
      <c r="A115" s="8">
        <f t="shared" si="1"/>
        <v>114</v>
      </c>
      <c r="B115" s="25">
        <v>2017</v>
      </c>
      <c r="C115" s="26" t="s">
        <v>27</v>
      </c>
      <c r="D115" s="27">
        <v>43041</v>
      </c>
      <c r="E115" s="28">
        <v>0.9277777777777777</v>
      </c>
      <c r="F115" s="29">
        <v>43044</v>
      </c>
      <c r="G115" s="30">
        <v>8.6111111111111124E-2</v>
      </c>
      <c r="H115" s="107">
        <v>1</v>
      </c>
      <c r="I115" s="26" t="s">
        <v>419</v>
      </c>
      <c r="J115" s="26" t="s">
        <v>694</v>
      </c>
      <c r="K115" s="26" t="s">
        <v>779</v>
      </c>
      <c r="L115" s="69" t="s">
        <v>1053</v>
      </c>
      <c r="M115" s="26" t="s">
        <v>406</v>
      </c>
      <c r="N115" s="26"/>
      <c r="O115" s="38">
        <v>58</v>
      </c>
      <c r="P115" s="26"/>
      <c r="Q115" s="26"/>
      <c r="R115" s="26" t="s">
        <v>77</v>
      </c>
      <c r="S115" s="26" t="s">
        <v>38</v>
      </c>
      <c r="T115" s="26" t="s">
        <v>704</v>
      </c>
      <c r="U115" s="26" t="s">
        <v>697</v>
      </c>
      <c r="V115" s="26"/>
      <c r="W115" s="26"/>
      <c r="X115" s="26"/>
      <c r="Y115" s="26"/>
      <c r="Z115" s="26"/>
      <c r="AA115" s="26"/>
      <c r="AB115" s="26"/>
      <c r="AC115" s="26" t="s">
        <v>41</v>
      </c>
      <c r="AD115" s="26" t="s">
        <v>42</v>
      </c>
      <c r="AE115" s="26"/>
      <c r="AF115" s="26"/>
      <c r="AG115" s="26" t="s">
        <v>705</v>
      </c>
      <c r="AH115" s="26" t="s">
        <v>706</v>
      </c>
      <c r="AI115" s="26" t="s">
        <v>450</v>
      </c>
      <c r="AJ115" s="73"/>
      <c r="AK115" s="31"/>
      <c r="AL115" s="32" t="s">
        <v>146</v>
      </c>
      <c r="AM115" s="32"/>
      <c r="AN115" s="32"/>
      <c r="AO115" s="33"/>
      <c r="AP115" s="34"/>
    </row>
    <row r="116" spans="1:42" ht="25.5" x14ac:dyDescent="0.25">
      <c r="A116" s="8">
        <f t="shared" si="1"/>
        <v>115</v>
      </c>
      <c r="B116" s="25">
        <v>2017</v>
      </c>
      <c r="C116" s="26" t="s">
        <v>27</v>
      </c>
      <c r="D116" s="27">
        <v>43050</v>
      </c>
      <c r="E116" s="28">
        <v>0.62013888888888891</v>
      </c>
      <c r="F116" s="27">
        <v>43050</v>
      </c>
      <c r="G116" s="30"/>
      <c r="H116" s="107">
        <v>1</v>
      </c>
      <c r="I116" s="26" t="s">
        <v>467</v>
      </c>
      <c r="J116" s="26" t="s">
        <v>694</v>
      </c>
      <c r="K116" s="26" t="s">
        <v>779</v>
      </c>
      <c r="L116" s="68" t="s">
        <v>1054</v>
      </c>
      <c r="M116" s="26" t="s">
        <v>406</v>
      </c>
      <c r="N116" s="26">
        <v>5276405</v>
      </c>
      <c r="O116" s="25">
        <v>54</v>
      </c>
      <c r="P116" s="26"/>
      <c r="Q116" s="26"/>
      <c r="R116" s="26" t="s">
        <v>77</v>
      </c>
      <c r="S116" s="26" t="s">
        <v>38</v>
      </c>
      <c r="T116" s="26" t="s">
        <v>707</v>
      </c>
      <c r="U116" s="26" t="s">
        <v>697</v>
      </c>
      <c r="V116" s="26"/>
      <c r="W116" s="26"/>
      <c r="X116" s="26"/>
      <c r="Y116" s="26"/>
      <c r="Z116" s="26"/>
      <c r="AA116" s="26"/>
      <c r="AB116" s="26"/>
      <c r="AC116" s="26" t="s">
        <v>41</v>
      </c>
      <c r="AD116" s="26" t="s">
        <v>42</v>
      </c>
      <c r="AE116" s="26"/>
      <c r="AF116" s="26"/>
      <c r="AG116" s="26" t="s">
        <v>708</v>
      </c>
      <c r="AH116" s="26" t="s">
        <v>302</v>
      </c>
      <c r="AI116" s="26" t="s">
        <v>423</v>
      </c>
      <c r="AJ116" s="73" t="s">
        <v>709</v>
      </c>
      <c r="AK116" s="31"/>
      <c r="AL116" s="32" t="s">
        <v>47</v>
      </c>
      <c r="AM116" s="32"/>
      <c r="AN116" s="32"/>
      <c r="AO116" s="33"/>
      <c r="AP116" s="34">
        <v>682616</v>
      </c>
    </row>
    <row r="117" spans="1:42" ht="63.75" x14ac:dyDescent="0.25">
      <c r="A117" s="8">
        <f t="shared" si="1"/>
        <v>116</v>
      </c>
      <c r="B117" s="25">
        <v>2017</v>
      </c>
      <c r="C117" s="26" t="s">
        <v>27</v>
      </c>
      <c r="D117" s="27">
        <v>43053</v>
      </c>
      <c r="E117" s="28">
        <v>0.58333333333333337</v>
      </c>
      <c r="F117" s="29">
        <v>43053</v>
      </c>
      <c r="G117" s="30"/>
      <c r="H117" s="107">
        <v>1</v>
      </c>
      <c r="I117" s="26" t="s">
        <v>432</v>
      </c>
      <c r="J117" s="26" t="s">
        <v>694</v>
      </c>
      <c r="K117" s="26" t="s">
        <v>771</v>
      </c>
      <c r="L117" s="69" t="s">
        <v>1055</v>
      </c>
      <c r="M117" s="26" t="s">
        <v>406</v>
      </c>
      <c r="N117" s="26">
        <v>1085263761</v>
      </c>
      <c r="O117" s="38">
        <v>25</v>
      </c>
      <c r="P117" s="26"/>
      <c r="Q117" s="26"/>
      <c r="R117" s="26"/>
      <c r="S117" s="26" t="s">
        <v>34</v>
      </c>
      <c r="T117" s="26"/>
      <c r="U117" s="26" t="s">
        <v>488</v>
      </c>
      <c r="V117" s="26" t="s">
        <v>64</v>
      </c>
      <c r="W117" s="26" t="s">
        <v>34</v>
      </c>
      <c r="X117" s="26"/>
      <c r="Y117" s="26"/>
      <c r="Z117" s="26"/>
      <c r="AA117" s="26"/>
      <c r="AB117" s="26"/>
      <c r="AC117" s="26" t="s">
        <v>41</v>
      </c>
      <c r="AD117" s="26" t="s">
        <v>42</v>
      </c>
      <c r="AE117" s="26"/>
      <c r="AF117" s="26"/>
      <c r="AG117" s="26" t="s">
        <v>710</v>
      </c>
      <c r="AH117" s="26" t="s">
        <v>45</v>
      </c>
      <c r="AI117" s="26" t="s">
        <v>465</v>
      </c>
      <c r="AJ117" s="73" t="s">
        <v>711</v>
      </c>
      <c r="AK117" s="31"/>
      <c r="AL117" s="32" t="s">
        <v>47</v>
      </c>
      <c r="AM117" s="32"/>
      <c r="AN117" s="32"/>
      <c r="AO117" s="33"/>
      <c r="AP117" s="34">
        <v>682635</v>
      </c>
    </row>
    <row r="118" spans="1:42" ht="25.5" x14ac:dyDescent="0.25">
      <c r="A118" s="8">
        <f t="shared" si="1"/>
        <v>117</v>
      </c>
      <c r="B118" s="25">
        <v>2017</v>
      </c>
      <c r="C118" s="26" t="s">
        <v>56</v>
      </c>
      <c r="D118" s="27">
        <v>43057</v>
      </c>
      <c r="E118" s="28">
        <v>0.82638888888888884</v>
      </c>
      <c r="F118" s="29">
        <v>43057</v>
      </c>
      <c r="G118" s="30"/>
      <c r="H118" s="107">
        <v>1</v>
      </c>
      <c r="I118" s="26" t="s">
        <v>467</v>
      </c>
      <c r="J118" s="26" t="s">
        <v>694</v>
      </c>
      <c r="K118" s="26" t="s">
        <v>771</v>
      </c>
      <c r="L118" s="68" t="s">
        <v>1056</v>
      </c>
      <c r="M118" s="26" t="s">
        <v>406</v>
      </c>
      <c r="N118" s="26" t="s">
        <v>695</v>
      </c>
      <c r="O118" s="25">
        <v>52</v>
      </c>
      <c r="P118" s="26"/>
      <c r="Q118" s="26"/>
      <c r="R118" s="26" t="s">
        <v>215</v>
      </c>
      <c r="S118" s="26" t="s">
        <v>38</v>
      </c>
      <c r="T118" s="26" t="s">
        <v>712</v>
      </c>
      <c r="U118" s="26" t="s">
        <v>713</v>
      </c>
      <c r="V118" s="26"/>
      <c r="W118" s="26"/>
      <c r="X118" s="26"/>
      <c r="Y118" s="26"/>
      <c r="Z118" s="26"/>
      <c r="AA118" s="26"/>
      <c r="AB118" s="26"/>
      <c r="AC118" s="26" t="s">
        <v>65</v>
      </c>
      <c r="AD118" s="26" t="s">
        <v>66</v>
      </c>
      <c r="AE118" s="26"/>
      <c r="AF118" s="26"/>
      <c r="AG118" s="26" t="s">
        <v>714</v>
      </c>
      <c r="AH118" s="26" t="s">
        <v>715</v>
      </c>
      <c r="AI118" s="26" t="s">
        <v>716</v>
      </c>
      <c r="AJ118" s="73" t="s">
        <v>717</v>
      </c>
      <c r="AK118" s="31"/>
      <c r="AL118" s="32" t="s">
        <v>47</v>
      </c>
      <c r="AM118" s="32"/>
      <c r="AN118" s="32"/>
      <c r="AO118" s="33"/>
      <c r="AP118" s="34"/>
    </row>
    <row r="119" spans="1:42" ht="25.5" x14ac:dyDescent="0.25">
      <c r="A119" s="8">
        <f t="shared" si="1"/>
        <v>118</v>
      </c>
      <c r="B119" s="25">
        <v>2017</v>
      </c>
      <c r="C119" s="26" t="s">
        <v>27</v>
      </c>
      <c r="D119" s="27">
        <v>43060</v>
      </c>
      <c r="E119" s="35"/>
      <c r="F119" s="35"/>
      <c r="G119" s="30"/>
      <c r="H119" s="107">
        <v>1</v>
      </c>
      <c r="I119" s="26" t="s">
        <v>432</v>
      </c>
      <c r="J119" s="26" t="s">
        <v>694</v>
      </c>
      <c r="K119" s="26" t="s">
        <v>779</v>
      </c>
      <c r="L119" s="69" t="s">
        <v>1057</v>
      </c>
      <c r="M119" s="26" t="s">
        <v>406</v>
      </c>
      <c r="N119" s="25">
        <v>1061724340</v>
      </c>
      <c r="O119" s="25">
        <v>73</v>
      </c>
      <c r="P119" s="26"/>
      <c r="Q119" s="26"/>
      <c r="R119" s="26" t="s">
        <v>64</v>
      </c>
      <c r="S119" s="26" t="s">
        <v>34</v>
      </c>
      <c r="T119" s="26" t="s">
        <v>718</v>
      </c>
      <c r="U119" s="26" t="s">
        <v>413</v>
      </c>
      <c r="V119" s="26"/>
      <c r="W119" s="26"/>
      <c r="X119" s="26"/>
      <c r="Y119" s="26"/>
      <c r="Z119" s="26"/>
      <c r="AA119" s="26"/>
      <c r="AB119" s="26"/>
      <c r="AC119" s="26" t="s">
        <v>41</v>
      </c>
      <c r="AD119" s="26" t="s">
        <v>42</v>
      </c>
      <c r="AE119" s="39"/>
      <c r="AF119" s="39"/>
      <c r="AG119" s="26" t="s">
        <v>719</v>
      </c>
      <c r="AH119" s="26" t="s">
        <v>720</v>
      </c>
      <c r="AI119" s="26" t="s">
        <v>465</v>
      </c>
      <c r="AJ119" s="73" t="s">
        <v>721</v>
      </c>
      <c r="AK119" s="31"/>
      <c r="AL119" s="32" t="s">
        <v>146</v>
      </c>
      <c r="AM119" s="32"/>
      <c r="AN119" s="32"/>
      <c r="AO119" s="33"/>
      <c r="AP119" s="34">
        <v>682669</v>
      </c>
    </row>
    <row r="120" spans="1:42" ht="38.25" x14ac:dyDescent="0.25">
      <c r="A120" s="8">
        <f t="shared" si="1"/>
        <v>119</v>
      </c>
      <c r="B120" s="25">
        <v>2017</v>
      </c>
      <c r="C120" s="26" t="s">
        <v>56</v>
      </c>
      <c r="D120" s="27">
        <v>43060</v>
      </c>
      <c r="E120" s="28">
        <v>0.58333333333333337</v>
      </c>
      <c r="F120" s="29">
        <v>43061</v>
      </c>
      <c r="G120" s="30"/>
      <c r="H120" s="107">
        <v>1</v>
      </c>
      <c r="I120" s="26" t="s">
        <v>432</v>
      </c>
      <c r="J120" s="26" t="s">
        <v>694</v>
      </c>
      <c r="K120" s="26" t="s">
        <v>779</v>
      </c>
      <c r="L120" s="68" t="s">
        <v>1058</v>
      </c>
      <c r="M120" s="26" t="s">
        <v>406</v>
      </c>
      <c r="N120" s="25">
        <v>5198106</v>
      </c>
      <c r="O120" s="25">
        <v>75</v>
      </c>
      <c r="P120" s="26"/>
      <c r="Q120" s="26"/>
      <c r="R120" s="26" t="s">
        <v>77</v>
      </c>
      <c r="S120" s="26" t="s">
        <v>38</v>
      </c>
      <c r="T120" s="26"/>
      <c r="U120" s="26" t="s">
        <v>488</v>
      </c>
      <c r="V120" s="26" t="s">
        <v>64</v>
      </c>
      <c r="W120" s="26" t="s">
        <v>34</v>
      </c>
      <c r="X120" s="26"/>
      <c r="Y120" s="26"/>
      <c r="Z120" s="26"/>
      <c r="AA120" s="26"/>
      <c r="AB120" s="26"/>
      <c r="AC120" s="26" t="s">
        <v>65</v>
      </c>
      <c r="AD120" s="26" t="s">
        <v>66</v>
      </c>
      <c r="AE120" s="39"/>
      <c r="AF120" s="39"/>
      <c r="AG120" s="26" t="s">
        <v>722</v>
      </c>
      <c r="AH120" s="26" t="s">
        <v>723</v>
      </c>
      <c r="AI120" s="26" t="s">
        <v>724</v>
      </c>
      <c r="AJ120" s="73" t="s">
        <v>725</v>
      </c>
      <c r="AK120" s="31"/>
      <c r="AL120" s="32" t="s">
        <v>146</v>
      </c>
      <c r="AM120" s="32"/>
      <c r="AN120" s="32"/>
      <c r="AO120" s="26"/>
      <c r="AP120" s="34"/>
    </row>
    <row r="121" spans="1:42" x14ac:dyDescent="0.25">
      <c r="A121" s="8">
        <f t="shared" si="1"/>
        <v>120</v>
      </c>
      <c r="B121" s="25">
        <v>2017</v>
      </c>
      <c r="C121" s="26" t="s">
        <v>27</v>
      </c>
      <c r="D121" s="27">
        <v>43058</v>
      </c>
      <c r="E121" s="35"/>
      <c r="F121" s="35"/>
      <c r="G121" s="30"/>
      <c r="H121" s="107">
        <v>1</v>
      </c>
      <c r="I121" s="26" t="s">
        <v>432</v>
      </c>
      <c r="J121" s="26" t="s">
        <v>694</v>
      </c>
      <c r="K121" s="26" t="s">
        <v>779</v>
      </c>
      <c r="L121" s="69" t="s">
        <v>1059</v>
      </c>
      <c r="M121" s="26" t="s">
        <v>406</v>
      </c>
      <c r="N121" s="25">
        <v>1233193833</v>
      </c>
      <c r="O121" s="25">
        <v>18</v>
      </c>
      <c r="P121" s="26"/>
      <c r="Q121" s="26"/>
      <c r="R121" s="26" t="s">
        <v>64</v>
      </c>
      <c r="S121" s="26" t="s">
        <v>34</v>
      </c>
      <c r="T121" s="26" t="s">
        <v>726</v>
      </c>
      <c r="U121" s="26" t="s">
        <v>447</v>
      </c>
      <c r="V121" s="26" t="s">
        <v>55</v>
      </c>
      <c r="W121" s="26" t="s">
        <v>38</v>
      </c>
      <c r="X121" s="26" t="s">
        <v>727</v>
      </c>
      <c r="Y121" s="26"/>
      <c r="Z121" s="26"/>
      <c r="AA121" s="26"/>
      <c r="AB121" s="26"/>
      <c r="AC121" s="26" t="s">
        <v>65</v>
      </c>
      <c r="AD121" s="26" t="s">
        <v>66</v>
      </c>
      <c r="AE121" s="39"/>
      <c r="AF121" s="39"/>
      <c r="AG121" s="26"/>
      <c r="AH121" s="26" t="s">
        <v>728</v>
      </c>
      <c r="AI121" s="26" t="s">
        <v>729</v>
      </c>
      <c r="AJ121" s="73"/>
      <c r="AK121" s="31"/>
      <c r="AL121" s="32" t="s">
        <v>146</v>
      </c>
      <c r="AM121" s="32"/>
      <c r="AN121" s="32" t="s">
        <v>324</v>
      </c>
      <c r="AO121" s="33"/>
      <c r="AP121" s="34"/>
    </row>
    <row r="122" spans="1:42" ht="25.5" x14ac:dyDescent="0.25">
      <c r="A122" s="8">
        <f t="shared" si="1"/>
        <v>121</v>
      </c>
      <c r="B122" s="25">
        <v>2017</v>
      </c>
      <c r="C122" s="26" t="s">
        <v>27</v>
      </c>
      <c r="D122" s="27">
        <v>43076</v>
      </c>
      <c r="E122" s="28">
        <v>8.3333333333333332E-3</v>
      </c>
      <c r="F122" s="35"/>
      <c r="G122" s="30"/>
      <c r="H122" s="107">
        <v>1</v>
      </c>
      <c r="I122" s="26" t="s">
        <v>419</v>
      </c>
      <c r="J122" s="26" t="s">
        <v>730</v>
      </c>
      <c r="K122" s="26" t="s">
        <v>779</v>
      </c>
      <c r="L122" s="68" t="s">
        <v>1060</v>
      </c>
      <c r="M122" s="26" t="s">
        <v>406</v>
      </c>
      <c r="N122" s="25">
        <v>1020832600</v>
      </c>
      <c r="O122" s="25">
        <v>19</v>
      </c>
      <c r="P122" s="26"/>
      <c r="Q122" s="26"/>
      <c r="R122" s="26" t="s">
        <v>138</v>
      </c>
      <c r="S122" s="26" t="s">
        <v>34</v>
      </c>
      <c r="T122" s="26" t="s">
        <v>731</v>
      </c>
      <c r="U122" s="26" t="s">
        <v>435</v>
      </c>
      <c r="V122" s="26" t="s">
        <v>215</v>
      </c>
      <c r="W122" s="26" t="s">
        <v>34</v>
      </c>
      <c r="X122" s="26" t="s">
        <v>732</v>
      </c>
      <c r="Y122" s="26"/>
      <c r="Z122" s="26"/>
      <c r="AA122" s="26"/>
      <c r="AB122" s="26"/>
      <c r="AC122" s="26" t="s">
        <v>41</v>
      </c>
      <c r="AD122" s="26" t="s">
        <v>42</v>
      </c>
      <c r="AE122" s="39"/>
      <c r="AF122" s="26"/>
      <c r="AG122" s="26" t="s">
        <v>733</v>
      </c>
      <c r="AH122" s="26" t="s">
        <v>180</v>
      </c>
      <c r="AI122" s="26" t="s">
        <v>450</v>
      </c>
      <c r="AJ122" s="73" t="s">
        <v>734</v>
      </c>
      <c r="AK122" s="31"/>
      <c r="AL122" s="32" t="s">
        <v>47</v>
      </c>
      <c r="AM122" s="32"/>
      <c r="AN122" s="32"/>
      <c r="AO122" s="33"/>
      <c r="AP122" s="34">
        <v>682747</v>
      </c>
    </row>
    <row r="123" spans="1:42" ht="76.5" x14ac:dyDescent="0.25">
      <c r="A123" s="8">
        <f t="shared" si="1"/>
        <v>122</v>
      </c>
      <c r="B123" s="25">
        <v>2017</v>
      </c>
      <c r="C123" s="26" t="s">
        <v>27</v>
      </c>
      <c r="D123" s="40">
        <v>43077</v>
      </c>
      <c r="E123" s="28">
        <v>0.91180555555555554</v>
      </c>
      <c r="F123" s="35"/>
      <c r="G123" s="30"/>
      <c r="H123" s="107">
        <v>1</v>
      </c>
      <c r="I123" s="26" t="s">
        <v>409</v>
      </c>
      <c r="J123" s="26" t="s">
        <v>730</v>
      </c>
      <c r="K123" s="26" t="s">
        <v>779</v>
      </c>
      <c r="L123" s="69" t="s">
        <v>1061</v>
      </c>
      <c r="M123" s="26" t="s">
        <v>406</v>
      </c>
      <c r="N123" s="25">
        <v>1085279190</v>
      </c>
      <c r="O123" s="25">
        <v>27</v>
      </c>
      <c r="P123" s="26"/>
      <c r="Q123" s="26"/>
      <c r="R123" s="26" t="s">
        <v>64</v>
      </c>
      <c r="S123" s="26" t="s">
        <v>34</v>
      </c>
      <c r="T123" s="26" t="s">
        <v>735</v>
      </c>
      <c r="U123" s="26" t="s">
        <v>447</v>
      </c>
      <c r="V123" s="26" t="s">
        <v>736</v>
      </c>
      <c r="W123" s="26" t="s">
        <v>34</v>
      </c>
      <c r="X123" s="26" t="s">
        <v>737</v>
      </c>
      <c r="Y123" s="26"/>
      <c r="Z123" s="26"/>
      <c r="AA123" s="26"/>
      <c r="AB123" s="26"/>
      <c r="AC123" s="26" t="s">
        <v>41</v>
      </c>
      <c r="AD123" s="26" t="s">
        <v>42</v>
      </c>
      <c r="AE123" s="26"/>
      <c r="AF123" s="26"/>
      <c r="AG123" s="26" t="s">
        <v>738</v>
      </c>
      <c r="AH123" s="26" t="s">
        <v>45</v>
      </c>
      <c r="AI123" s="26" t="s">
        <v>465</v>
      </c>
      <c r="AJ123" s="73" t="s">
        <v>739</v>
      </c>
      <c r="AK123" s="31"/>
      <c r="AL123" s="32" t="s">
        <v>146</v>
      </c>
      <c r="AM123" s="32"/>
      <c r="AN123" s="32" t="s">
        <v>324</v>
      </c>
      <c r="AO123" s="26"/>
      <c r="AP123" s="34">
        <v>682759</v>
      </c>
    </row>
    <row r="124" spans="1:42" ht="51" x14ac:dyDescent="0.25">
      <c r="A124" s="8">
        <f t="shared" si="1"/>
        <v>123</v>
      </c>
      <c r="B124" s="25">
        <v>2017</v>
      </c>
      <c r="C124" s="26" t="s">
        <v>27</v>
      </c>
      <c r="D124" s="40">
        <v>43078</v>
      </c>
      <c r="E124" s="28">
        <v>0.46527777777777773</v>
      </c>
      <c r="F124" s="35"/>
      <c r="G124" s="30"/>
      <c r="H124" s="107">
        <v>1</v>
      </c>
      <c r="I124" s="26" t="s">
        <v>467</v>
      </c>
      <c r="J124" s="26" t="s">
        <v>730</v>
      </c>
      <c r="K124" s="26" t="s">
        <v>779</v>
      </c>
      <c r="L124" s="68" t="s">
        <v>1062</v>
      </c>
      <c r="M124" s="26" t="s">
        <v>786</v>
      </c>
      <c r="N124" s="25">
        <v>119303646</v>
      </c>
      <c r="O124" s="25">
        <v>16</v>
      </c>
      <c r="P124" s="26"/>
      <c r="Q124" s="26"/>
      <c r="R124" s="26" t="s">
        <v>215</v>
      </c>
      <c r="S124" s="26" t="s">
        <v>34</v>
      </c>
      <c r="T124" s="26" t="s">
        <v>740</v>
      </c>
      <c r="U124" s="26" t="s">
        <v>447</v>
      </c>
      <c r="V124" s="26" t="s">
        <v>64</v>
      </c>
      <c r="W124" s="26" t="s">
        <v>34</v>
      </c>
      <c r="X124" s="26" t="s">
        <v>741</v>
      </c>
      <c r="Y124" s="26"/>
      <c r="Z124" s="26"/>
      <c r="AA124" s="26"/>
      <c r="AB124" s="26"/>
      <c r="AC124" s="26" t="s">
        <v>41</v>
      </c>
      <c r="AD124" s="26" t="s">
        <v>42</v>
      </c>
      <c r="AE124" s="39"/>
      <c r="AF124" s="26"/>
      <c r="AG124" s="26" t="s">
        <v>742</v>
      </c>
      <c r="AH124" s="26" t="s">
        <v>743</v>
      </c>
      <c r="AI124" s="26" t="s">
        <v>473</v>
      </c>
      <c r="AJ124" s="73" t="s">
        <v>744</v>
      </c>
      <c r="AK124" s="31"/>
      <c r="AL124" s="32" t="s">
        <v>146</v>
      </c>
      <c r="AM124" s="32"/>
      <c r="AN124" s="32" t="s">
        <v>324</v>
      </c>
      <c r="AO124" s="33"/>
      <c r="AP124" s="34">
        <v>682761</v>
      </c>
    </row>
    <row r="125" spans="1:42" ht="25.5" x14ac:dyDescent="0.25">
      <c r="A125" s="8">
        <f t="shared" si="1"/>
        <v>124</v>
      </c>
      <c r="B125" s="25">
        <v>2017</v>
      </c>
      <c r="C125" s="26" t="s">
        <v>27</v>
      </c>
      <c r="D125" s="27">
        <v>43085</v>
      </c>
      <c r="E125" s="28">
        <v>0.81388888888888899</v>
      </c>
      <c r="F125" s="35"/>
      <c r="G125" s="30"/>
      <c r="H125" s="107">
        <v>1</v>
      </c>
      <c r="I125" s="26" t="s">
        <v>467</v>
      </c>
      <c r="J125" s="26" t="s">
        <v>730</v>
      </c>
      <c r="K125" s="26" t="s">
        <v>771</v>
      </c>
      <c r="L125" s="69" t="s">
        <v>1063</v>
      </c>
      <c r="M125" s="26" t="s">
        <v>406</v>
      </c>
      <c r="N125" s="25">
        <v>30733605</v>
      </c>
      <c r="O125" s="25">
        <v>76</v>
      </c>
      <c r="P125" s="26"/>
      <c r="Q125" s="26"/>
      <c r="R125" s="26" t="s">
        <v>64</v>
      </c>
      <c r="S125" s="26" t="s">
        <v>34</v>
      </c>
      <c r="T125" s="26" t="s">
        <v>745</v>
      </c>
      <c r="U125" s="26" t="s">
        <v>413</v>
      </c>
      <c r="V125" s="26"/>
      <c r="W125" s="26"/>
      <c r="X125" s="26"/>
      <c r="Y125" s="26"/>
      <c r="Z125" s="26"/>
      <c r="AA125" s="26"/>
      <c r="AB125" s="26"/>
      <c r="AC125" s="26" t="s">
        <v>65</v>
      </c>
      <c r="AD125" s="26" t="s">
        <v>42</v>
      </c>
      <c r="AE125" s="26"/>
      <c r="AF125" s="39"/>
      <c r="AG125" s="26" t="s">
        <v>746</v>
      </c>
      <c r="AH125" s="26" t="s">
        <v>371</v>
      </c>
      <c r="AI125" s="26" t="s">
        <v>371</v>
      </c>
      <c r="AJ125" s="73" t="s">
        <v>747</v>
      </c>
      <c r="AK125" s="31"/>
      <c r="AL125" s="32" t="s">
        <v>146</v>
      </c>
      <c r="AM125" s="32"/>
      <c r="AN125" s="32"/>
      <c r="AO125" s="33"/>
      <c r="AP125" s="34">
        <v>682790</v>
      </c>
    </row>
    <row r="126" spans="1:42" ht="38.25" x14ac:dyDescent="0.25">
      <c r="A126" s="8">
        <f t="shared" si="1"/>
        <v>125</v>
      </c>
      <c r="B126" s="25">
        <v>2017</v>
      </c>
      <c r="C126" s="39" t="s">
        <v>27</v>
      </c>
      <c r="D126" s="40">
        <v>43085</v>
      </c>
      <c r="E126" s="28">
        <v>0.875</v>
      </c>
      <c r="F126" s="35"/>
      <c r="G126" s="30"/>
      <c r="H126" s="107">
        <v>1</v>
      </c>
      <c r="I126" s="26" t="s">
        <v>467</v>
      </c>
      <c r="J126" s="26" t="s">
        <v>730</v>
      </c>
      <c r="K126" s="26" t="s">
        <v>779</v>
      </c>
      <c r="L126" s="68" t="s">
        <v>1064</v>
      </c>
      <c r="M126" s="26" t="s">
        <v>406</v>
      </c>
      <c r="N126" s="25">
        <v>1084221471</v>
      </c>
      <c r="O126" s="25">
        <v>30</v>
      </c>
      <c r="P126" s="26"/>
      <c r="Q126" s="26"/>
      <c r="R126" s="26" t="s">
        <v>138</v>
      </c>
      <c r="S126" s="26" t="s">
        <v>34</v>
      </c>
      <c r="T126" s="26" t="s">
        <v>748</v>
      </c>
      <c r="U126" s="26" t="s">
        <v>447</v>
      </c>
      <c r="V126" s="26" t="s">
        <v>64</v>
      </c>
      <c r="W126" s="26" t="s">
        <v>34</v>
      </c>
      <c r="X126" s="26" t="s">
        <v>749</v>
      </c>
      <c r="Y126" s="26"/>
      <c r="Z126" s="26"/>
      <c r="AA126" s="26"/>
      <c r="AB126" s="26"/>
      <c r="AC126" s="39" t="s">
        <v>41</v>
      </c>
      <c r="AD126" s="26" t="s">
        <v>42</v>
      </c>
      <c r="AE126" s="39"/>
      <c r="AF126" s="39"/>
      <c r="AG126" s="26" t="s">
        <v>750</v>
      </c>
      <c r="AH126" s="26" t="s">
        <v>751</v>
      </c>
      <c r="AI126" s="26" t="s">
        <v>513</v>
      </c>
      <c r="AJ126" s="73" t="s">
        <v>752</v>
      </c>
      <c r="AK126" s="31"/>
      <c r="AL126" s="32" t="s">
        <v>146</v>
      </c>
      <c r="AM126" s="32"/>
      <c r="AN126" s="32" t="s">
        <v>324</v>
      </c>
      <c r="AO126" s="33"/>
      <c r="AP126" s="34">
        <v>682789</v>
      </c>
    </row>
    <row r="127" spans="1:42" ht="38.25" x14ac:dyDescent="0.25">
      <c r="A127" s="8">
        <f t="shared" si="1"/>
        <v>126</v>
      </c>
      <c r="B127" s="39">
        <v>2017</v>
      </c>
      <c r="C127" s="39" t="s">
        <v>56</v>
      </c>
      <c r="D127" s="40">
        <v>43088</v>
      </c>
      <c r="E127" s="28">
        <v>0.52083333333333337</v>
      </c>
      <c r="F127" s="35"/>
      <c r="G127" s="30"/>
      <c r="H127" s="107">
        <v>1</v>
      </c>
      <c r="I127" s="26" t="s">
        <v>432</v>
      </c>
      <c r="J127" s="26" t="s">
        <v>730</v>
      </c>
      <c r="K127" s="26" t="s">
        <v>779</v>
      </c>
      <c r="L127" s="69" t="s">
        <v>1065</v>
      </c>
      <c r="M127" s="33" t="s">
        <v>786</v>
      </c>
      <c r="N127" s="41">
        <v>1193469113</v>
      </c>
      <c r="O127" s="25">
        <v>17</v>
      </c>
      <c r="P127" s="33"/>
      <c r="Q127" s="33"/>
      <c r="R127" s="33" t="s">
        <v>64</v>
      </c>
      <c r="S127" s="33" t="s">
        <v>34</v>
      </c>
      <c r="T127" s="33" t="s">
        <v>753</v>
      </c>
      <c r="U127" s="33" t="s">
        <v>447</v>
      </c>
      <c r="V127" s="33" t="s">
        <v>736</v>
      </c>
      <c r="W127" s="33" t="s">
        <v>754</v>
      </c>
      <c r="X127" s="33" t="s">
        <v>755</v>
      </c>
      <c r="Y127" s="33"/>
      <c r="Z127" s="33"/>
      <c r="AA127" s="33"/>
      <c r="AB127" s="33"/>
      <c r="AC127" s="35" t="s">
        <v>41</v>
      </c>
      <c r="AD127" s="33" t="s">
        <v>42</v>
      </c>
      <c r="AE127" s="35" t="s">
        <v>756</v>
      </c>
      <c r="AF127" s="35" t="s">
        <v>757</v>
      </c>
      <c r="AG127" s="33"/>
      <c r="AH127" s="33" t="s">
        <v>440</v>
      </c>
      <c r="AI127" s="33" t="s">
        <v>440</v>
      </c>
      <c r="AJ127" s="75" t="s">
        <v>758</v>
      </c>
      <c r="AK127" s="42"/>
      <c r="AL127" s="37" t="s">
        <v>146</v>
      </c>
      <c r="AM127" s="37"/>
      <c r="AN127" s="32" t="s">
        <v>324</v>
      </c>
      <c r="AO127" s="33"/>
      <c r="AP127" s="34"/>
    </row>
    <row r="128" spans="1:42" ht="38.25" x14ac:dyDescent="0.25">
      <c r="A128" s="8">
        <f t="shared" si="1"/>
        <v>127</v>
      </c>
      <c r="B128" s="39">
        <v>2017</v>
      </c>
      <c r="C128" s="39" t="s">
        <v>27</v>
      </c>
      <c r="D128" s="40">
        <v>43098</v>
      </c>
      <c r="E128" s="28">
        <v>0.87916666666666676</v>
      </c>
      <c r="F128" s="29">
        <v>43103</v>
      </c>
      <c r="G128" s="30"/>
      <c r="H128" s="107">
        <v>1</v>
      </c>
      <c r="I128" s="26" t="s">
        <v>409</v>
      </c>
      <c r="J128" s="26" t="s">
        <v>730</v>
      </c>
      <c r="K128" s="26" t="s">
        <v>779</v>
      </c>
      <c r="L128" s="68" t="s">
        <v>1066</v>
      </c>
      <c r="M128" s="33" t="s">
        <v>406</v>
      </c>
      <c r="N128" s="33" t="s">
        <v>759</v>
      </c>
      <c r="O128" s="38">
        <v>27</v>
      </c>
      <c r="P128" s="33"/>
      <c r="Q128" s="33"/>
      <c r="R128" s="33" t="s">
        <v>64</v>
      </c>
      <c r="S128" s="33" t="s">
        <v>34</v>
      </c>
      <c r="T128" s="33"/>
      <c r="U128" s="33" t="s">
        <v>488</v>
      </c>
      <c r="V128" s="33"/>
      <c r="W128" s="33"/>
      <c r="X128" s="33"/>
      <c r="Y128" s="33"/>
      <c r="Z128" s="33"/>
      <c r="AA128" s="33"/>
      <c r="AB128" s="33"/>
      <c r="AC128" s="35" t="s">
        <v>41</v>
      </c>
      <c r="AD128" s="33" t="s">
        <v>42</v>
      </c>
      <c r="AE128" s="35"/>
      <c r="AF128" s="35"/>
      <c r="AG128" s="33" t="s">
        <v>760</v>
      </c>
      <c r="AH128" s="33" t="s">
        <v>512</v>
      </c>
      <c r="AI128" s="33" t="s">
        <v>513</v>
      </c>
      <c r="AJ128" s="75" t="s">
        <v>761</v>
      </c>
      <c r="AK128" s="44"/>
      <c r="AL128" s="45"/>
      <c r="AM128" s="45"/>
      <c r="AN128" s="45"/>
      <c r="AO128" s="43"/>
      <c r="AP128" s="46">
        <v>682855</v>
      </c>
    </row>
    <row r="129" spans="1:42" s="163" customFormat="1" ht="38.25" x14ac:dyDescent="0.25">
      <c r="A129" s="8">
        <f t="shared" si="1"/>
        <v>128</v>
      </c>
      <c r="B129" s="165" t="s">
        <v>822</v>
      </c>
      <c r="C129" s="203" t="s">
        <v>27</v>
      </c>
      <c r="D129" s="203" t="s">
        <v>768</v>
      </c>
      <c r="E129" s="204">
        <v>0.49722222222222223</v>
      </c>
      <c r="F129" s="205">
        <v>43138</v>
      </c>
      <c r="G129" s="203" t="s">
        <v>770</v>
      </c>
      <c r="H129" s="206">
        <v>1</v>
      </c>
      <c r="I129" s="203" t="s">
        <v>494</v>
      </c>
      <c r="J129" s="203" t="s">
        <v>444</v>
      </c>
      <c r="K129" s="203" t="s">
        <v>771</v>
      </c>
      <c r="L129" s="203" t="s">
        <v>772</v>
      </c>
      <c r="M129" s="203" t="s">
        <v>406</v>
      </c>
      <c r="N129" s="202" t="s">
        <v>868</v>
      </c>
      <c r="O129" s="202" t="s">
        <v>75</v>
      </c>
      <c r="P129" s="203" t="s">
        <v>773</v>
      </c>
      <c r="Q129" s="203" t="s">
        <v>61</v>
      </c>
      <c r="R129" s="203" t="s">
        <v>64</v>
      </c>
      <c r="S129" s="203" t="s">
        <v>34</v>
      </c>
      <c r="T129" s="203" t="s">
        <v>774</v>
      </c>
      <c r="U129" s="203" t="s">
        <v>413</v>
      </c>
      <c r="V129" s="203"/>
      <c r="W129" s="203"/>
      <c r="X129" s="166"/>
      <c r="Y129" s="164"/>
      <c r="Z129" s="166"/>
      <c r="AA129" s="166"/>
      <c r="AB129" s="166"/>
      <c r="AC129" s="166" t="s">
        <v>41</v>
      </c>
      <c r="AD129" s="166" t="s">
        <v>42</v>
      </c>
      <c r="AE129" s="166"/>
      <c r="AF129" s="166"/>
      <c r="AG129" s="166" t="s">
        <v>775</v>
      </c>
      <c r="AH129" s="166" t="s">
        <v>360</v>
      </c>
      <c r="AI129" s="165">
        <v>2</v>
      </c>
      <c r="AJ129" s="165" t="s">
        <v>824</v>
      </c>
      <c r="AK129" s="166" t="s">
        <v>776</v>
      </c>
      <c r="AL129" s="169" t="s">
        <v>777</v>
      </c>
      <c r="AM129" s="170"/>
      <c r="AN129" s="170" t="s">
        <v>778</v>
      </c>
      <c r="AO129" s="166" t="s">
        <v>204</v>
      </c>
      <c r="AP129" s="169">
        <v>683016</v>
      </c>
    </row>
    <row r="130" spans="1:42" ht="38.25" x14ac:dyDescent="0.25">
      <c r="A130" s="8">
        <f t="shared" si="1"/>
        <v>129</v>
      </c>
      <c r="B130" s="165" t="s">
        <v>822</v>
      </c>
      <c r="C130" s="166" t="s">
        <v>56</v>
      </c>
      <c r="D130" s="171">
        <v>43155</v>
      </c>
      <c r="E130" s="167">
        <v>0.39583333333333331</v>
      </c>
      <c r="F130" s="168">
        <v>43155</v>
      </c>
      <c r="G130" s="167">
        <v>0.39583333333333331</v>
      </c>
      <c r="H130" s="107">
        <v>1</v>
      </c>
      <c r="I130" s="166" t="s">
        <v>467</v>
      </c>
      <c r="J130" s="166" t="s">
        <v>444</v>
      </c>
      <c r="K130" s="166" t="s">
        <v>779</v>
      </c>
      <c r="L130" s="166" t="s">
        <v>780</v>
      </c>
      <c r="M130" s="165" t="s">
        <v>406</v>
      </c>
      <c r="N130" s="172">
        <v>98325482</v>
      </c>
      <c r="O130" s="165" t="s">
        <v>869</v>
      </c>
      <c r="P130" s="166"/>
      <c r="Q130" s="166" t="s">
        <v>32</v>
      </c>
      <c r="R130" s="166" t="s">
        <v>736</v>
      </c>
      <c r="S130" s="166" t="s">
        <v>38</v>
      </c>
      <c r="T130" s="166" t="s">
        <v>781</v>
      </c>
      <c r="U130" s="173" t="s">
        <v>634</v>
      </c>
      <c r="V130" s="166" t="s">
        <v>138</v>
      </c>
      <c r="W130" s="166" t="s">
        <v>38</v>
      </c>
      <c r="X130" s="166" t="s">
        <v>782</v>
      </c>
      <c r="Y130" s="162"/>
      <c r="Z130" s="166" t="s">
        <v>138</v>
      </c>
      <c r="AA130" s="166" t="s">
        <v>34</v>
      </c>
      <c r="AB130" s="166"/>
      <c r="AC130" s="166"/>
      <c r="AD130" s="166"/>
      <c r="AE130" s="166" t="s">
        <v>65</v>
      </c>
      <c r="AF130" s="166" t="s">
        <v>66</v>
      </c>
      <c r="AG130" s="166" t="s">
        <v>783</v>
      </c>
      <c r="AH130" s="166" t="s">
        <v>870</v>
      </c>
      <c r="AI130" s="202" t="s">
        <v>248</v>
      </c>
      <c r="AJ130" s="166" t="s">
        <v>784</v>
      </c>
      <c r="AK130" s="166" t="s">
        <v>825</v>
      </c>
      <c r="AL130" s="166" t="s">
        <v>777</v>
      </c>
      <c r="AM130" s="166"/>
      <c r="AN130" s="169"/>
      <c r="AO130" s="166"/>
      <c r="AP130" s="169"/>
    </row>
    <row r="131" spans="1:42" ht="38.25" x14ac:dyDescent="0.25">
      <c r="A131" s="8">
        <f t="shared" si="1"/>
        <v>130</v>
      </c>
      <c r="B131" s="165" t="s">
        <v>822</v>
      </c>
      <c r="C131" s="166" t="s">
        <v>56</v>
      </c>
      <c r="D131" s="171">
        <v>43155</v>
      </c>
      <c r="E131" s="167">
        <v>0.39583333333333331</v>
      </c>
      <c r="F131" s="168">
        <v>43155</v>
      </c>
      <c r="G131" s="167"/>
      <c r="H131" s="107">
        <v>1</v>
      </c>
      <c r="I131" s="166" t="s">
        <v>467</v>
      </c>
      <c r="J131" s="166" t="s">
        <v>444</v>
      </c>
      <c r="K131" s="166" t="s">
        <v>771</v>
      </c>
      <c r="L131" s="166" t="s">
        <v>785</v>
      </c>
      <c r="M131" s="169" t="s">
        <v>786</v>
      </c>
      <c r="N131" s="169">
        <v>1004189726</v>
      </c>
      <c r="O131" s="165" t="s">
        <v>871</v>
      </c>
      <c r="P131" s="166"/>
      <c r="Q131" s="166" t="s">
        <v>32</v>
      </c>
      <c r="R131" s="166" t="s">
        <v>736</v>
      </c>
      <c r="S131" s="166" t="s">
        <v>38</v>
      </c>
      <c r="T131" s="166" t="s">
        <v>781</v>
      </c>
      <c r="U131" s="173" t="s">
        <v>787</v>
      </c>
      <c r="V131" s="166" t="s">
        <v>138</v>
      </c>
      <c r="W131" s="166" t="s">
        <v>38</v>
      </c>
      <c r="X131" s="166" t="s">
        <v>782</v>
      </c>
      <c r="Y131" s="162"/>
      <c r="Z131" s="166" t="s">
        <v>138</v>
      </c>
      <c r="AA131" s="166" t="s">
        <v>34</v>
      </c>
      <c r="AB131" s="166"/>
      <c r="AC131" s="166"/>
      <c r="AD131" s="166"/>
      <c r="AE131" s="166" t="s">
        <v>65</v>
      </c>
      <c r="AF131" s="166" t="s">
        <v>66</v>
      </c>
      <c r="AG131" s="166" t="s">
        <v>783</v>
      </c>
      <c r="AH131" s="166" t="s">
        <v>870</v>
      </c>
      <c r="AI131" s="202" t="s">
        <v>248</v>
      </c>
      <c r="AJ131" s="166" t="s">
        <v>784</v>
      </c>
      <c r="AK131" s="166" t="s">
        <v>825</v>
      </c>
      <c r="AL131" s="173" t="s">
        <v>146</v>
      </c>
      <c r="AM131" s="166"/>
      <c r="AN131" s="169" t="s">
        <v>418</v>
      </c>
      <c r="AO131" s="166"/>
      <c r="AP131" s="169"/>
    </row>
    <row r="132" spans="1:42" ht="25.5" x14ac:dyDescent="0.25">
      <c r="A132" s="8">
        <f t="shared" ref="A132:A173" si="2">A131+1</f>
        <v>131</v>
      </c>
      <c r="B132" s="165" t="s">
        <v>822</v>
      </c>
      <c r="C132" s="166" t="s">
        <v>27</v>
      </c>
      <c r="D132" s="171">
        <v>43157</v>
      </c>
      <c r="E132" s="167">
        <v>0.30555555555555552</v>
      </c>
      <c r="F132" s="168">
        <v>43157</v>
      </c>
      <c r="G132" s="167"/>
      <c r="H132" s="107">
        <v>1</v>
      </c>
      <c r="I132" s="166" t="s">
        <v>460</v>
      </c>
      <c r="J132" s="166" t="s">
        <v>444</v>
      </c>
      <c r="K132" s="166" t="s">
        <v>779</v>
      </c>
      <c r="L132" s="166" t="s">
        <v>788</v>
      </c>
      <c r="M132" s="165" t="s">
        <v>406</v>
      </c>
      <c r="N132" s="165" t="s">
        <v>872</v>
      </c>
      <c r="O132" s="165" t="s">
        <v>873</v>
      </c>
      <c r="P132" s="166" t="s">
        <v>789</v>
      </c>
      <c r="Q132" s="166" t="s">
        <v>61</v>
      </c>
      <c r="R132" s="166"/>
      <c r="S132" s="166"/>
      <c r="T132" s="166"/>
      <c r="U132" s="6" t="s">
        <v>413</v>
      </c>
      <c r="V132" s="166" t="s">
        <v>64</v>
      </c>
      <c r="W132" s="166" t="s">
        <v>34</v>
      </c>
      <c r="X132" s="166" t="s">
        <v>790</v>
      </c>
      <c r="Y132" s="162"/>
      <c r="Z132" s="166"/>
      <c r="AA132" s="166"/>
      <c r="AB132" s="166"/>
      <c r="AC132" s="166" t="s">
        <v>41</v>
      </c>
      <c r="AD132" s="166" t="s">
        <v>42</v>
      </c>
      <c r="AE132" s="166"/>
      <c r="AF132" s="166"/>
      <c r="AG132" s="166" t="s">
        <v>791</v>
      </c>
      <c r="AH132" s="166" t="s">
        <v>45</v>
      </c>
      <c r="AI132" s="165">
        <v>9</v>
      </c>
      <c r="AJ132" s="165" t="s">
        <v>827</v>
      </c>
      <c r="AK132" s="166" t="s">
        <v>792</v>
      </c>
      <c r="AL132" s="169" t="s">
        <v>777</v>
      </c>
      <c r="AM132" s="166"/>
      <c r="AN132" s="169"/>
      <c r="AO132" s="166" t="s">
        <v>828</v>
      </c>
      <c r="AP132" s="169">
        <v>683102</v>
      </c>
    </row>
    <row r="133" spans="1:42" x14ac:dyDescent="0.25">
      <c r="A133" s="8">
        <f t="shared" si="2"/>
        <v>132</v>
      </c>
      <c r="B133" s="165" t="s">
        <v>822</v>
      </c>
      <c r="C133" s="166" t="s">
        <v>27</v>
      </c>
      <c r="D133" s="171">
        <v>43159</v>
      </c>
      <c r="E133" s="167">
        <v>0.61805555555555558</v>
      </c>
      <c r="F133" s="168">
        <v>43159</v>
      </c>
      <c r="G133" s="167">
        <v>0.61805555555555558</v>
      </c>
      <c r="H133" s="107">
        <v>1</v>
      </c>
      <c r="I133" s="166" t="s">
        <v>494</v>
      </c>
      <c r="J133" s="166" t="s">
        <v>444</v>
      </c>
      <c r="K133" s="166" t="s">
        <v>779</v>
      </c>
      <c r="L133" s="166" t="s">
        <v>793</v>
      </c>
      <c r="M133" s="165" t="s">
        <v>406</v>
      </c>
      <c r="N133" s="165" t="s">
        <v>874</v>
      </c>
      <c r="O133" s="165" t="s">
        <v>144</v>
      </c>
      <c r="P133" s="174" t="s">
        <v>875</v>
      </c>
      <c r="Q133" s="166" t="s">
        <v>32</v>
      </c>
      <c r="R133" s="166" t="s">
        <v>215</v>
      </c>
      <c r="S133" s="166"/>
      <c r="T133" s="166"/>
      <c r="U133" s="166" t="s">
        <v>447</v>
      </c>
      <c r="V133" s="166" t="s">
        <v>64</v>
      </c>
      <c r="W133" s="166" t="s">
        <v>34</v>
      </c>
      <c r="X133" s="166"/>
      <c r="Y133" s="162"/>
      <c r="Z133" s="166"/>
      <c r="AA133" s="166"/>
      <c r="AB133" s="166"/>
      <c r="AC133" s="166" t="s">
        <v>41</v>
      </c>
      <c r="AD133" s="166" t="s">
        <v>42</v>
      </c>
      <c r="AE133" s="166"/>
      <c r="AF133" s="166"/>
      <c r="AG133" s="166" t="s">
        <v>794</v>
      </c>
      <c r="AH133" s="166" t="s">
        <v>186</v>
      </c>
      <c r="AI133" s="165">
        <v>3</v>
      </c>
      <c r="AJ133" s="166" t="s">
        <v>867</v>
      </c>
      <c r="AK133" s="166"/>
      <c r="AL133" s="169" t="s">
        <v>777</v>
      </c>
      <c r="AM133" s="166"/>
      <c r="AN133" s="169" t="s">
        <v>48</v>
      </c>
      <c r="AO133" s="166" t="s">
        <v>876</v>
      </c>
      <c r="AP133" s="169">
        <v>683113</v>
      </c>
    </row>
    <row r="134" spans="1:42" x14ac:dyDescent="0.25">
      <c r="A134" s="8">
        <f t="shared" si="2"/>
        <v>133</v>
      </c>
      <c r="B134" s="165" t="s">
        <v>822</v>
      </c>
      <c r="C134" s="166" t="s">
        <v>56</v>
      </c>
      <c r="D134" s="171">
        <v>43161</v>
      </c>
      <c r="E134" s="167">
        <v>0.22222222222222221</v>
      </c>
      <c r="F134" s="171">
        <v>43161</v>
      </c>
      <c r="G134" s="167">
        <v>0.22222222222222221</v>
      </c>
      <c r="H134" s="107">
        <v>1</v>
      </c>
      <c r="I134" s="166" t="s">
        <v>409</v>
      </c>
      <c r="J134" s="166" t="s">
        <v>495</v>
      </c>
      <c r="K134" s="166" t="s">
        <v>779</v>
      </c>
      <c r="L134" s="166" t="s">
        <v>795</v>
      </c>
      <c r="M134" s="165" t="s">
        <v>406</v>
      </c>
      <c r="N134" s="165" t="s">
        <v>877</v>
      </c>
      <c r="O134" s="165" t="s">
        <v>212</v>
      </c>
      <c r="P134" s="166" t="s">
        <v>796</v>
      </c>
      <c r="Q134" s="166" t="s">
        <v>61</v>
      </c>
      <c r="R134" s="166" t="s">
        <v>77</v>
      </c>
      <c r="S134" s="166" t="s">
        <v>38</v>
      </c>
      <c r="T134" s="166" t="s">
        <v>797</v>
      </c>
      <c r="U134" s="166" t="s">
        <v>697</v>
      </c>
      <c r="V134" s="166"/>
      <c r="W134" s="166"/>
      <c r="X134" s="166"/>
      <c r="Y134" s="162"/>
      <c r="Z134" s="166"/>
      <c r="AA134" s="166"/>
      <c r="AB134" s="166"/>
      <c r="AC134" s="166"/>
      <c r="AD134" s="166"/>
      <c r="AE134" s="166" t="s">
        <v>65</v>
      </c>
      <c r="AF134" s="166" t="s">
        <v>66</v>
      </c>
      <c r="AG134" s="166" t="s">
        <v>798</v>
      </c>
      <c r="AH134" s="166" t="s">
        <v>799</v>
      </c>
      <c r="AI134" s="202" t="s">
        <v>716</v>
      </c>
      <c r="AJ134" s="165" t="s">
        <v>824</v>
      </c>
      <c r="AK134" s="166" t="s">
        <v>697</v>
      </c>
      <c r="AL134" s="166" t="s">
        <v>777</v>
      </c>
      <c r="AM134" s="166"/>
      <c r="AN134" s="169" t="s">
        <v>324</v>
      </c>
      <c r="AO134" s="166"/>
      <c r="AP134" s="169"/>
    </row>
    <row r="135" spans="1:42" ht="38.25" x14ac:dyDescent="0.25">
      <c r="A135" s="8">
        <f t="shared" si="2"/>
        <v>134</v>
      </c>
      <c r="B135" s="165" t="s">
        <v>822</v>
      </c>
      <c r="C135" s="166" t="s">
        <v>27</v>
      </c>
      <c r="D135" s="171">
        <v>43164</v>
      </c>
      <c r="E135" s="167">
        <v>0.31736111111111115</v>
      </c>
      <c r="F135" s="168">
        <v>43164</v>
      </c>
      <c r="G135" s="167">
        <v>0.32291666666666669</v>
      </c>
      <c r="H135" s="107">
        <v>1</v>
      </c>
      <c r="I135" s="166" t="s">
        <v>460</v>
      </c>
      <c r="J135" s="166" t="s">
        <v>495</v>
      </c>
      <c r="K135" s="166" t="s">
        <v>779</v>
      </c>
      <c r="L135" s="166" t="s">
        <v>800</v>
      </c>
      <c r="M135" s="165" t="s">
        <v>406</v>
      </c>
      <c r="N135" s="165" t="s">
        <v>878</v>
      </c>
      <c r="O135" s="165" t="s">
        <v>59</v>
      </c>
      <c r="P135" s="166" t="s">
        <v>801</v>
      </c>
      <c r="Q135" s="166" t="s">
        <v>32</v>
      </c>
      <c r="R135" s="166" t="s">
        <v>64</v>
      </c>
      <c r="S135" s="166" t="s">
        <v>34</v>
      </c>
      <c r="T135" s="166" t="s">
        <v>802</v>
      </c>
      <c r="U135" s="166" t="s">
        <v>447</v>
      </c>
      <c r="V135" s="166" t="s">
        <v>64</v>
      </c>
      <c r="W135" s="166" t="s">
        <v>34</v>
      </c>
      <c r="X135" s="166" t="s">
        <v>803</v>
      </c>
      <c r="Y135" s="162"/>
      <c r="Z135" s="166"/>
      <c r="AA135" s="166"/>
      <c r="AB135" s="166"/>
      <c r="AC135" s="166" t="s">
        <v>41</v>
      </c>
      <c r="AD135" s="166" t="s">
        <v>42</v>
      </c>
      <c r="AE135" s="166"/>
      <c r="AF135" s="166"/>
      <c r="AG135" s="166" t="s">
        <v>804</v>
      </c>
      <c r="AH135" s="166" t="s">
        <v>805</v>
      </c>
      <c r="AI135" s="165">
        <v>12</v>
      </c>
      <c r="AJ135" s="165" t="s">
        <v>824</v>
      </c>
      <c r="AK135" s="166" t="s">
        <v>806</v>
      </c>
      <c r="AL135" s="173" t="s">
        <v>146</v>
      </c>
      <c r="AM135" s="166"/>
      <c r="AN135" s="169" t="s">
        <v>425</v>
      </c>
      <c r="AO135" s="166" t="s">
        <v>829</v>
      </c>
      <c r="AP135" s="169">
        <v>683142</v>
      </c>
    </row>
    <row r="136" spans="1:42" ht="38.25" x14ac:dyDescent="0.25">
      <c r="A136" s="8">
        <f t="shared" si="2"/>
        <v>135</v>
      </c>
      <c r="B136" s="165" t="s">
        <v>822</v>
      </c>
      <c r="C136" s="166" t="s">
        <v>27</v>
      </c>
      <c r="D136" s="171">
        <v>43181</v>
      </c>
      <c r="E136" s="167">
        <v>0.45277777777777778</v>
      </c>
      <c r="F136" s="168">
        <v>43187</v>
      </c>
      <c r="G136" s="167">
        <v>0.125</v>
      </c>
      <c r="H136" s="107">
        <v>1</v>
      </c>
      <c r="I136" s="166" t="s">
        <v>419</v>
      </c>
      <c r="J136" s="166" t="s">
        <v>495</v>
      </c>
      <c r="K136" s="166" t="s">
        <v>771</v>
      </c>
      <c r="L136" s="166" t="s">
        <v>807</v>
      </c>
      <c r="M136" s="165" t="s">
        <v>406</v>
      </c>
      <c r="N136" s="165" t="s">
        <v>879</v>
      </c>
      <c r="O136" s="165" t="s">
        <v>880</v>
      </c>
      <c r="P136" s="166"/>
      <c r="Q136" s="166" t="s">
        <v>32</v>
      </c>
      <c r="R136" s="166" t="s">
        <v>64</v>
      </c>
      <c r="S136" s="166" t="s">
        <v>34</v>
      </c>
      <c r="T136" s="166" t="s">
        <v>808</v>
      </c>
      <c r="U136" s="6" t="s">
        <v>488</v>
      </c>
      <c r="V136" s="166" t="s">
        <v>64</v>
      </c>
      <c r="W136" s="166" t="s">
        <v>34</v>
      </c>
      <c r="X136" s="166" t="s">
        <v>809</v>
      </c>
      <c r="Y136" s="162"/>
      <c r="Z136" s="166"/>
      <c r="AA136" s="166"/>
      <c r="AB136" s="166"/>
      <c r="AC136" s="166" t="s">
        <v>41</v>
      </c>
      <c r="AD136" s="166" t="s">
        <v>42</v>
      </c>
      <c r="AE136" s="166" t="s">
        <v>41</v>
      </c>
      <c r="AF136" s="166"/>
      <c r="AG136" s="166" t="s">
        <v>810</v>
      </c>
      <c r="AH136" s="166" t="s">
        <v>811</v>
      </c>
      <c r="AI136" s="165">
        <v>1</v>
      </c>
      <c r="AJ136" s="165" t="s">
        <v>830</v>
      </c>
      <c r="AK136" s="166" t="s">
        <v>812</v>
      </c>
      <c r="AL136" s="166"/>
      <c r="AM136" s="166"/>
      <c r="AN136" s="169" t="s">
        <v>881</v>
      </c>
      <c r="AO136" s="166" t="s">
        <v>831</v>
      </c>
      <c r="AP136" s="169">
        <v>683217</v>
      </c>
    </row>
    <row r="137" spans="1:42" x14ac:dyDescent="0.25">
      <c r="A137" s="8">
        <f t="shared" si="2"/>
        <v>136</v>
      </c>
      <c r="B137" s="165" t="s">
        <v>822</v>
      </c>
      <c r="C137" s="166" t="s">
        <v>56</v>
      </c>
      <c r="D137" s="171">
        <v>43184</v>
      </c>
      <c r="E137" s="167">
        <v>0.47222222222222227</v>
      </c>
      <c r="F137" s="168">
        <v>43187</v>
      </c>
      <c r="G137" s="167"/>
      <c r="H137" s="107">
        <v>1</v>
      </c>
      <c r="I137" s="166" t="s">
        <v>515</v>
      </c>
      <c r="J137" s="166" t="s">
        <v>495</v>
      </c>
      <c r="K137" s="166" t="s">
        <v>779</v>
      </c>
      <c r="L137" s="166" t="s">
        <v>813</v>
      </c>
      <c r="M137" s="165" t="s">
        <v>406</v>
      </c>
      <c r="N137" s="165" t="s">
        <v>882</v>
      </c>
      <c r="O137" s="165" t="s">
        <v>883</v>
      </c>
      <c r="P137" s="166" t="s">
        <v>814</v>
      </c>
      <c r="Q137" s="166" t="s">
        <v>815</v>
      </c>
      <c r="R137" s="166"/>
      <c r="S137" s="166"/>
      <c r="T137" s="166"/>
      <c r="U137" s="173" t="s">
        <v>567</v>
      </c>
      <c r="V137" s="166" t="s">
        <v>566</v>
      </c>
      <c r="W137" s="166"/>
      <c r="X137" s="166"/>
      <c r="Y137" s="162"/>
      <c r="Z137" s="166"/>
      <c r="AA137" s="166"/>
      <c r="AB137" s="166"/>
      <c r="AC137" s="166"/>
      <c r="AD137" s="166"/>
      <c r="AE137" s="166" t="s">
        <v>65</v>
      </c>
      <c r="AF137" s="166"/>
      <c r="AG137" s="166" t="s">
        <v>816</v>
      </c>
      <c r="AH137" s="166" t="s">
        <v>817</v>
      </c>
      <c r="AI137" s="166" t="s">
        <v>1253</v>
      </c>
      <c r="AJ137" s="165" t="s">
        <v>824</v>
      </c>
      <c r="AK137" s="166" t="s">
        <v>818</v>
      </c>
      <c r="AL137" s="173" t="s">
        <v>146</v>
      </c>
      <c r="AM137" s="166"/>
      <c r="AN137" s="169"/>
      <c r="AO137" s="166"/>
      <c r="AP137" s="169"/>
    </row>
    <row r="138" spans="1:42" ht="51" x14ac:dyDescent="0.25">
      <c r="A138" s="8">
        <f t="shared" si="2"/>
        <v>137</v>
      </c>
      <c r="B138" s="165" t="s">
        <v>822</v>
      </c>
      <c r="C138" s="166" t="s">
        <v>27</v>
      </c>
      <c r="D138" s="171">
        <v>43219</v>
      </c>
      <c r="E138" s="167">
        <v>0.82638888888888884</v>
      </c>
      <c r="F138" s="168">
        <v>43219</v>
      </c>
      <c r="G138" s="167">
        <v>0</v>
      </c>
      <c r="H138" s="107">
        <v>1</v>
      </c>
      <c r="I138" s="166" t="s">
        <v>515</v>
      </c>
      <c r="J138" s="166" t="s">
        <v>528</v>
      </c>
      <c r="K138" s="166" t="s">
        <v>779</v>
      </c>
      <c r="L138" s="166" t="s">
        <v>832</v>
      </c>
      <c r="M138" s="165" t="s">
        <v>406</v>
      </c>
      <c r="N138" s="165" t="s">
        <v>884</v>
      </c>
      <c r="O138" s="165" t="s">
        <v>885</v>
      </c>
      <c r="P138" s="166"/>
      <c r="Q138" s="166" t="s">
        <v>32</v>
      </c>
      <c r="R138" s="166" t="s">
        <v>55</v>
      </c>
      <c r="S138" s="166" t="s">
        <v>38</v>
      </c>
      <c r="T138" s="166" t="s">
        <v>820</v>
      </c>
      <c r="U138" s="166" t="s">
        <v>447</v>
      </c>
      <c r="V138" s="166" t="s">
        <v>64</v>
      </c>
      <c r="W138" s="166" t="s">
        <v>34</v>
      </c>
      <c r="X138" s="166" t="s">
        <v>819</v>
      </c>
      <c r="Y138" s="162"/>
      <c r="Z138" s="166"/>
      <c r="AA138" s="166"/>
      <c r="AB138" s="166"/>
      <c r="AC138" s="166" t="s">
        <v>41</v>
      </c>
      <c r="AD138" s="166" t="s">
        <v>42</v>
      </c>
      <c r="AE138" s="166" t="s">
        <v>41</v>
      </c>
      <c r="AF138" s="166"/>
      <c r="AG138" s="166" t="s">
        <v>833</v>
      </c>
      <c r="AH138" s="166" t="s">
        <v>512</v>
      </c>
      <c r="AI138" s="166">
        <v>5</v>
      </c>
      <c r="AJ138" s="166" t="s">
        <v>835</v>
      </c>
      <c r="AK138" s="166" t="s">
        <v>836</v>
      </c>
      <c r="AL138" s="169" t="s">
        <v>777</v>
      </c>
      <c r="AM138" s="166"/>
      <c r="AN138" s="169" t="s">
        <v>48</v>
      </c>
      <c r="AO138" s="166"/>
      <c r="AP138" s="169">
        <v>791728</v>
      </c>
    </row>
    <row r="139" spans="1:42" ht="38.25" x14ac:dyDescent="0.25">
      <c r="A139" s="8">
        <f t="shared" si="2"/>
        <v>138</v>
      </c>
      <c r="B139" s="165" t="s">
        <v>822</v>
      </c>
      <c r="C139" s="166" t="s">
        <v>27</v>
      </c>
      <c r="D139" s="171">
        <v>43221</v>
      </c>
      <c r="E139" s="167">
        <v>0.77430555555555547</v>
      </c>
      <c r="F139" s="168">
        <v>43221</v>
      </c>
      <c r="G139" s="167"/>
      <c r="H139" s="107">
        <v>1</v>
      </c>
      <c r="I139" s="166" t="s">
        <v>432</v>
      </c>
      <c r="J139" s="166" t="s">
        <v>585</v>
      </c>
      <c r="K139" s="166" t="s">
        <v>779</v>
      </c>
      <c r="L139" s="166" t="s">
        <v>837</v>
      </c>
      <c r="M139" s="165" t="s">
        <v>406</v>
      </c>
      <c r="N139" s="165" t="s">
        <v>886</v>
      </c>
      <c r="O139" s="165" t="s">
        <v>887</v>
      </c>
      <c r="P139" s="166"/>
      <c r="Q139" s="166" t="s">
        <v>61</v>
      </c>
      <c r="R139" s="166" t="s">
        <v>838</v>
      </c>
      <c r="S139" s="166" t="s">
        <v>38</v>
      </c>
      <c r="T139" s="166" t="s">
        <v>839</v>
      </c>
      <c r="U139" s="166" t="s">
        <v>1185</v>
      </c>
      <c r="V139" s="166"/>
      <c r="W139" s="166"/>
      <c r="X139" s="166"/>
      <c r="Y139" s="162"/>
      <c r="Z139" s="166"/>
      <c r="AA139" s="166"/>
      <c r="AB139" s="166"/>
      <c r="AC139" s="166" t="s">
        <v>41</v>
      </c>
      <c r="AD139" s="166" t="s">
        <v>42</v>
      </c>
      <c r="AE139" s="166"/>
      <c r="AF139" s="166"/>
      <c r="AG139" s="166" t="s">
        <v>840</v>
      </c>
      <c r="AH139" s="166" t="s">
        <v>587</v>
      </c>
      <c r="AI139" s="166">
        <v>4</v>
      </c>
      <c r="AJ139" s="166" t="s">
        <v>824</v>
      </c>
      <c r="AK139" s="166" t="s">
        <v>842</v>
      </c>
      <c r="AL139" s="169" t="s">
        <v>777</v>
      </c>
      <c r="AM139" s="166"/>
      <c r="AN139" s="169" t="s">
        <v>418</v>
      </c>
      <c r="AO139" s="166"/>
      <c r="AP139" s="169">
        <v>791739</v>
      </c>
    </row>
    <row r="140" spans="1:42" x14ac:dyDescent="0.25">
      <c r="A140" s="8">
        <f t="shared" si="2"/>
        <v>139</v>
      </c>
      <c r="B140" s="165" t="s">
        <v>822</v>
      </c>
      <c r="C140" s="166" t="s">
        <v>56</v>
      </c>
      <c r="D140" s="171">
        <v>43223</v>
      </c>
      <c r="E140" s="167">
        <v>0.79166666666666663</v>
      </c>
      <c r="F140" s="168">
        <v>43227</v>
      </c>
      <c r="G140" s="167"/>
      <c r="H140" s="107">
        <v>1</v>
      </c>
      <c r="I140" s="166" t="s">
        <v>419</v>
      </c>
      <c r="J140" s="166" t="s">
        <v>585</v>
      </c>
      <c r="K140" s="166" t="s">
        <v>771</v>
      </c>
      <c r="L140" s="166" t="s">
        <v>843</v>
      </c>
      <c r="M140" s="165" t="s">
        <v>406</v>
      </c>
      <c r="N140" s="165" t="s">
        <v>888</v>
      </c>
      <c r="O140" s="165" t="s">
        <v>889</v>
      </c>
      <c r="P140" s="166"/>
      <c r="Q140" s="166" t="s">
        <v>61</v>
      </c>
      <c r="R140" s="166"/>
      <c r="S140" s="166"/>
      <c r="T140" s="166"/>
      <c r="U140" s="6" t="s">
        <v>713</v>
      </c>
      <c r="V140" s="166" t="s">
        <v>215</v>
      </c>
      <c r="W140" s="166" t="s">
        <v>34</v>
      </c>
      <c r="X140" s="166" t="s">
        <v>844</v>
      </c>
      <c r="Y140" s="162"/>
      <c r="Z140" s="166"/>
      <c r="AA140" s="166"/>
      <c r="AB140" s="166"/>
      <c r="AC140" s="166"/>
      <c r="AD140" s="166"/>
      <c r="AE140" s="166" t="s">
        <v>65</v>
      </c>
      <c r="AF140" s="166"/>
      <c r="AG140" s="166" t="s">
        <v>845</v>
      </c>
      <c r="AH140" s="166" t="s">
        <v>1303</v>
      </c>
      <c r="AI140" s="166" t="s">
        <v>724</v>
      </c>
      <c r="AJ140" s="166" t="s">
        <v>827</v>
      </c>
      <c r="AK140" s="166" t="s">
        <v>431</v>
      </c>
      <c r="AL140" s="173" t="s">
        <v>146</v>
      </c>
      <c r="AM140" s="166"/>
      <c r="AN140" s="169" t="s">
        <v>418</v>
      </c>
      <c r="AO140" s="166"/>
      <c r="AP140" s="169"/>
    </row>
    <row r="141" spans="1:42" ht="38.25" x14ac:dyDescent="0.25">
      <c r="A141" s="8">
        <f t="shared" si="2"/>
        <v>140</v>
      </c>
      <c r="B141" s="165" t="s">
        <v>822</v>
      </c>
      <c r="C141" s="169" t="s">
        <v>27</v>
      </c>
      <c r="D141" s="168">
        <v>43227</v>
      </c>
      <c r="E141" s="167">
        <v>0.51458333333333328</v>
      </c>
      <c r="F141" s="168">
        <v>43227</v>
      </c>
      <c r="G141" s="167"/>
      <c r="H141" s="107">
        <v>1</v>
      </c>
      <c r="I141" s="169" t="s">
        <v>460</v>
      </c>
      <c r="J141" s="169" t="s">
        <v>585</v>
      </c>
      <c r="K141" s="169" t="s">
        <v>771</v>
      </c>
      <c r="L141" s="169" t="s">
        <v>846</v>
      </c>
      <c r="M141" s="169" t="s">
        <v>406</v>
      </c>
      <c r="N141" s="169">
        <v>1085281351</v>
      </c>
      <c r="O141" s="169">
        <v>28</v>
      </c>
      <c r="P141" s="166"/>
      <c r="Q141" s="169" t="s">
        <v>32</v>
      </c>
      <c r="R141" s="169" t="s">
        <v>64</v>
      </c>
      <c r="S141" s="169"/>
      <c r="T141" s="169"/>
      <c r="U141" s="6" t="s">
        <v>488</v>
      </c>
      <c r="V141" s="169" t="s">
        <v>55</v>
      </c>
      <c r="W141" s="169" t="s">
        <v>38</v>
      </c>
      <c r="X141" s="169" t="s">
        <v>847</v>
      </c>
      <c r="Y141" s="162"/>
      <c r="Z141" s="169"/>
      <c r="AA141" s="169"/>
      <c r="AB141" s="169"/>
      <c r="AC141" s="169" t="s">
        <v>41</v>
      </c>
      <c r="AD141" s="169" t="s">
        <v>42</v>
      </c>
      <c r="AE141" s="169"/>
      <c r="AF141" s="169"/>
      <c r="AG141" s="169" t="s">
        <v>848</v>
      </c>
      <c r="AH141" s="169"/>
      <c r="AI141" s="169">
        <v>6</v>
      </c>
      <c r="AJ141" s="169"/>
      <c r="AK141" s="169" t="s">
        <v>849</v>
      </c>
      <c r="AL141" s="169" t="s">
        <v>777</v>
      </c>
      <c r="AM141" s="169"/>
      <c r="AN141" s="169" t="s">
        <v>418</v>
      </c>
      <c r="AO141" s="166"/>
      <c r="AP141" s="169">
        <v>791771</v>
      </c>
    </row>
    <row r="142" spans="1:42" ht="30" x14ac:dyDescent="0.25">
      <c r="A142" s="8">
        <f t="shared" si="2"/>
        <v>141</v>
      </c>
      <c r="B142" s="165" t="s">
        <v>822</v>
      </c>
      <c r="C142" s="175" t="s">
        <v>27</v>
      </c>
      <c r="D142" s="176">
        <v>43232</v>
      </c>
      <c r="E142" s="177">
        <v>0.8256944444444444</v>
      </c>
      <c r="F142" s="176">
        <v>43232</v>
      </c>
      <c r="G142" s="177"/>
      <c r="H142" s="107">
        <v>1</v>
      </c>
      <c r="I142" s="175" t="s">
        <v>467</v>
      </c>
      <c r="J142" s="175" t="s">
        <v>585</v>
      </c>
      <c r="K142" s="175" t="s">
        <v>779</v>
      </c>
      <c r="L142" s="175" t="s">
        <v>850</v>
      </c>
      <c r="M142" s="175" t="s">
        <v>406</v>
      </c>
      <c r="N142" s="175">
        <v>5291766</v>
      </c>
      <c r="O142" s="175">
        <v>59</v>
      </c>
      <c r="P142" s="173"/>
      <c r="Q142" s="175" t="s">
        <v>61</v>
      </c>
      <c r="R142" s="175"/>
      <c r="S142" s="175"/>
      <c r="T142" s="175"/>
      <c r="U142" s="175" t="s">
        <v>1186</v>
      </c>
      <c r="V142" s="175" t="s">
        <v>851</v>
      </c>
      <c r="W142" s="175" t="s">
        <v>38</v>
      </c>
      <c r="X142" s="175" t="s">
        <v>852</v>
      </c>
      <c r="Y142" s="162"/>
      <c r="Z142" s="175"/>
      <c r="AA142" s="175"/>
      <c r="AB142" s="175"/>
      <c r="AC142" s="175" t="s">
        <v>41</v>
      </c>
      <c r="AD142" s="175" t="s">
        <v>42</v>
      </c>
      <c r="AE142" s="175"/>
      <c r="AF142" s="175"/>
      <c r="AG142" s="175" t="s">
        <v>853</v>
      </c>
      <c r="AH142" s="175" t="s">
        <v>854</v>
      </c>
      <c r="AI142" s="175">
        <v>3</v>
      </c>
      <c r="AJ142" s="175">
        <v>157</v>
      </c>
      <c r="AK142" s="175" t="s">
        <v>855</v>
      </c>
      <c r="AL142" s="169" t="s">
        <v>777</v>
      </c>
      <c r="AM142" s="175"/>
      <c r="AN142" s="175" t="s">
        <v>418</v>
      </c>
      <c r="AO142" s="173"/>
      <c r="AP142" s="175">
        <v>791797</v>
      </c>
    </row>
    <row r="143" spans="1:42" x14ac:dyDescent="0.25">
      <c r="A143" s="8">
        <f t="shared" si="2"/>
        <v>142</v>
      </c>
      <c r="B143" s="165" t="s">
        <v>822</v>
      </c>
      <c r="C143" s="175" t="s">
        <v>27</v>
      </c>
      <c r="D143" s="176">
        <v>43243</v>
      </c>
      <c r="E143" s="177">
        <v>0.41666666666666669</v>
      </c>
      <c r="F143" s="176">
        <v>43252</v>
      </c>
      <c r="G143" s="177"/>
      <c r="H143" s="107">
        <v>1</v>
      </c>
      <c r="I143" s="175" t="s">
        <v>494</v>
      </c>
      <c r="J143" s="175" t="s">
        <v>585</v>
      </c>
      <c r="K143" s="175" t="s">
        <v>779</v>
      </c>
      <c r="L143" s="175" t="s">
        <v>890</v>
      </c>
      <c r="M143" s="175" t="s">
        <v>406</v>
      </c>
      <c r="N143" s="175">
        <v>1790353</v>
      </c>
      <c r="O143" s="175">
        <v>87</v>
      </c>
      <c r="P143" s="174" t="s">
        <v>891</v>
      </c>
      <c r="Q143" s="175" t="s">
        <v>61</v>
      </c>
      <c r="R143" s="175" t="s">
        <v>64</v>
      </c>
      <c r="S143" s="175"/>
      <c r="T143" s="175" t="s">
        <v>892</v>
      </c>
      <c r="U143" s="175" t="s">
        <v>413</v>
      </c>
      <c r="V143" s="175"/>
      <c r="W143" s="175"/>
      <c r="X143" s="175"/>
      <c r="Y143" s="105"/>
      <c r="Z143" s="175"/>
      <c r="AA143" s="175"/>
      <c r="AB143" s="175"/>
      <c r="AC143" s="175" t="s">
        <v>41</v>
      </c>
      <c r="AD143" s="175" t="s">
        <v>42</v>
      </c>
      <c r="AE143" s="175"/>
      <c r="AF143" s="175"/>
      <c r="AG143" s="173" t="s">
        <v>893</v>
      </c>
      <c r="AH143" s="175" t="s">
        <v>856</v>
      </c>
      <c r="AI143" s="175">
        <v>2</v>
      </c>
      <c r="AJ143" s="175">
        <v>157</v>
      </c>
      <c r="AK143" s="175"/>
      <c r="AL143" s="175" t="s">
        <v>146</v>
      </c>
      <c r="AM143" s="175"/>
      <c r="AN143" s="175"/>
      <c r="AO143" s="173"/>
      <c r="AP143" s="175"/>
    </row>
    <row r="144" spans="1:42" ht="60" x14ac:dyDescent="0.25">
      <c r="A144" s="8">
        <f t="shared" si="2"/>
        <v>143</v>
      </c>
      <c r="B144" s="165" t="s">
        <v>822</v>
      </c>
      <c r="C144" s="175" t="s">
        <v>27</v>
      </c>
      <c r="D144" s="176">
        <v>43260</v>
      </c>
      <c r="E144" s="177">
        <v>0.25138888888888888</v>
      </c>
      <c r="F144" s="176">
        <v>43260</v>
      </c>
      <c r="G144" s="177"/>
      <c r="H144" s="107">
        <v>1</v>
      </c>
      <c r="I144" s="175" t="s">
        <v>467</v>
      </c>
      <c r="J144" s="175" t="s">
        <v>590</v>
      </c>
      <c r="K144" s="175" t="s">
        <v>779</v>
      </c>
      <c r="L144" s="175" t="s">
        <v>857</v>
      </c>
      <c r="M144" s="175" t="s">
        <v>406</v>
      </c>
      <c r="N144" s="175">
        <v>14796416</v>
      </c>
      <c r="O144" s="175">
        <v>36</v>
      </c>
      <c r="P144" s="173"/>
      <c r="Q144" s="175" t="s">
        <v>32</v>
      </c>
      <c r="R144" s="175" t="s">
        <v>138</v>
      </c>
      <c r="S144" s="175" t="s">
        <v>34</v>
      </c>
      <c r="T144" s="175" t="s">
        <v>894</v>
      </c>
      <c r="U144" s="175" t="s">
        <v>447</v>
      </c>
      <c r="V144" s="175" t="s">
        <v>64</v>
      </c>
      <c r="W144" s="175" t="s">
        <v>34</v>
      </c>
      <c r="X144" s="175" t="s">
        <v>895</v>
      </c>
      <c r="Y144" s="162"/>
      <c r="Z144" s="175"/>
      <c r="AA144" s="175"/>
      <c r="AB144" s="175"/>
      <c r="AC144" s="175" t="s">
        <v>41</v>
      </c>
      <c r="AD144" s="175" t="s">
        <v>42</v>
      </c>
      <c r="AE144" s="175"/>
      <c r="AF144" s="175"/>
      <c r="AG144" s="175" t="s">
        <v>896</v>
      </c>
      <c r="AH144" s="175" t="s">
        <v>548</v>
      </c>
      <c r="AI144" s="175">
        <v>10</v>
      </c>
      <c r="AJ144" s="175"/>
      <c r="AK144" s="175" t="s">
        <v>897</v>
      </c>
      <c r="AL144" s="169" t="s">
        <v>777</v>
      </c>
      <c r="AM144" s="178"/>
      <c r="AN144" s="178"/>
      <c r="AO144" s="173"/>
      <c r="AP144" s="175">
        <v>791900</v>
      </c>
    </row>
    <row r="145" spans="1:43" ht="45" x14ac:dyDescent="0.25">
      <c r="A145" s="8">
        <f t="shared" si="2"/>
        <v>144</v>
      </c>
      <c r="B145" s="165" t="s">
        <v>822</v>
      </c>
      <c r="C145" s="175" t="s">
        <v>27</v>
      </c>
      <c r="D145" s="176">
        <v>43265</v>
      </c>
      <c r="E145" s="177">
        <v>0.80972222222222223</v>
      </c>
      <c r="F145" s="176">
        <v>43272</v>
      </c>
      <c r="G145" s="177">
        <v>0.41666666666666669</v>
      </c>
      <c r="H145" s="107">
        <v>1</v>
      </c>
      <c r="I145" s="175" t="s">
        <v>419</v>
      </c>
      <c r="J145" s="175" t="s">
        <v>590</v>
      </c>
      <c r="K145" s="175" t="s">
        <v>779</v>
      </c>
      <c r="L145" s="175" t="s">
        <v>858</v>
      </c>
      <c r="M145" s="175" t="s">
        <v>406</v>
      </c>
      <c r="N145" s="175">
        <v>1085291778</v>
      </c>
      <c r="O145" s="175">
        <v>27</v>
      </c>
      <c r="P145" s="173"/>
      <c r="Q145" s="175" t="s">
        <v>32</v>
      </c>
      <c r="R145" s="175" t="s">
        <v>138</v>
      </c>
      <c r="S145" s="175" t="s">
        <v>34</v>
      </c>
      <c r="T145" s="175"/>
      <c r="U145" s="175" t="s">
        <v>447</v>
      </c>
      <c r="V145" s="175" t="s">
        <v>64</v>
      </c>
      <c r="W145" s="175" t="s">
        <v>34</v>
      </c>
      <c r="X145" s="175" t="s">
        <v>859</v>
      </c>
      <c r="Y145" s="162"/>
      <c r="Z145" s="175"/>
      <c r="AA145" s="175"/>
      <c r="AB145" s="175"/>
      <c r="AC145" s="175" t="s">
        <v>41</v>
      </c>
      <c r="AD145" s="175" t="s">
        <v>42</v>
      </c>
      <c r="AE145" s="175"/>
      <c r="AF145" s="175"/>
      <c r="AG145" s="175" t="s">
        <v>860</v>
      </c>
      <c r="AH145" s="175" t="s">
        <v>861</v>
      </c>
      <c r="AI145" s="175">
        <v>2</v>
      </c>
      <c r="AJ145" s="175"/>
      <c r="AK145" s="175" t="s">
        <v>862</v>
      </c>
      <c r="AL145" s="175" t="s">
        <v>146</v>
      </c>
      <c r="AM145" s="178"/>
      <c r="AN145" s="178" t="s">
        <v>418</v>
      </c>
      <c r="AO145" s="173"/>
      <c r="AP145" s="175">
        <v>791920</v>
      </c>
    </row>
    <row r="146" spans="1:43" x14ac:dyDescent="0.25">
      <c r="A146" s="8">
        <f t="shared" si="2"/>
        <v>145</v>
      </c>
      <c r="B146" s="165" t="s">
        <v>822</v>
      </c>
      <c r="C146" s="173" t="s">
        <v>27</v>
      </c>
      <c r="D146" s="179">
        <v>43276</v>
      </c>
      <c r="E146" s="177">
        <v>0.52222222222222225</v>
      </c>
      <c r="F146" s="176">
        <v>43276</v>
      </c>
      <c r="G146" s="177">
        <v>0.53472222222222221</v>
      </c>
      <c r="H146" s="107">
        <v>1</v>
      </c>
      <c r="I146" s="173" t="s">
        <v>460</v>
      </c>
      <c r="J146" s="173" t="s">
        <v>590</v>
      </c>
      <c r="K146" s="173" t="s">
        <v>779</v>
      </c>
      <c r="L146" s="173" t="s">
        <v>898</v>
      </c>
      <c r="M146" s="180" t="s">
        <v>406</v>
      </c>
      <c r="N146" s="173" t="s">
        <v>899</v>
      </c>
      <c r="O146" s="173" t="s">
        <v>900</v>
      </c>
      <c r="P146" s="173"/>
      <c r="Q146" s="173" t="s">
        <v>32</v>
      </c>
      <c r="R146" s="173"/>
      <c r="S146" s="173"/>
      <c r="T146" s="173"/>
      <c r="U146" s="173" t="s">
        <v>447</v>
      </c>
      <c r="V146" s="173" t="s">
        <v>64</v>
      </c>
      <c r="W146" s="173" t="s">
        <v>34</v>
      </c>
      <c r="X146" s="173" t="s">
        <v>901</v>
      </c>
      <c r="Y146" s="162"/>
      <c r="Z146" s="173" t="s">
        <v>55</v>
      </c>
      <c r="AA146" s="173" t="s">
        <v>38</v>
      </c>
      <c r="AB146" s="173" t="s">
        <v>902</v>
      </c>
      <c r="AC146" s="173" t="s">
        <v>41</v>
      </c>
      <c r="AD146" s="173" t="s">
        <v>42</v>
      </c>
      <c r="AE146" s="173"/>
      <c r="AF146" s="173"/>
      <c r="AG146" s="173" t="s">
        <v>903</v>
      </c>
      <c r="AH146" s="173"/>
      <c r="AI146" s="173">
        <v>7</v>
      </c>
      <c r="AJ146" s="173"/>
      <c r="AK146" s="173" t="s">
        <v>338</v>
      </c>
      <c r="AL146" s="169" t="s">
        <v>777</v>
      </c>
      <c r="AM146" s="178"/>
      <c r="AN146" s="178"/>
      <c r="AO146" s="173"/>
      <c r="AP146" s="175">
        <v>791971</v>
      </c>
    </row>
    <row r="147" spans="1:43" ht="45" x14ac:dyDescent="0.25">
      <c r="A147" s="8">
        <f t="shared" si="2"/>
        <v>146</v>
      </c>
      <c r="B147" s="165" t="s">
        <v>822</v>
      </c>
      <c r="C147" s="173" t="s">
        <v>27</v>
      </c>
      <c r="D147" s="179">
        <v>43296</v>
      </c>
      <c r="E147" s="177">
        <v>9.0277777777777776E-2</v>
      </c>
      <c r="F147" s="176">
        <v>43296</v>
      </c>
      <c r="G147" s="177">
        <v>9.0277777777777776E-2</v>
      </c>
      <c r="H147" s="107">
        <v>1</v>
      </c>
      <c r="I147" s="173" t="s">
        <v>515</v>
      </c>
      <c r="J147" s="173" t="s">
        <v>615</v>
      </c>
      <c r="K147" s="173" t="s">
        <v>779</v>
      </c>
      <c r="L147" s="173" t="s">
        <v>904</v>
      </c>
      <c r="M147" s="180" t="s">
        <v>406</v>
      </c>
      <c r="N147" s="173" t="s">
        <v>905</v>
      </c>
      <c r="O147" s="173" t="s">
        <v>906</v>
      </c>
      <c r="P147" s="173"/>
      <c r="Q147" s="173" t="s">
        <v>61</v>
      </c>
      <c r="R147" s="173" t="s">
        <v>138</v>
      </c>
      <c r="S147" s="173" t="s">
        <v>38</v>
      </c>
      <c r="T147" s="173" t="s">
        <v>907</v>
      </c>
      <c r="U147" s="6" t="s">
        <v>1263</v>
      </c>
      <c r="V147" s="173"/>
      <c r="W147" s="173"/>
      <c r="X147" s="173"/>
      <c r="Y147" s="162"/>
      <c r="Z147" s="173"/>
      <c r="AA147" s="173"/>
      <c r="AB147" s="173"/>
      <c r="AC147" s="173" t="s">
        <v>41</v>
      </c>
      <c r="AD147" s="173" t="s">
        <v>42</v>
      </c>
      <c r="AE147" s="173"/>
      <c r="AF147" s="173"/>
      <c r="AG147" s="173" t="s">
        <v>908</v>
      </c>
      <c r="AH147" s="173" t="s">
        <v>386</v>
      </c>
      <c r="AI147" s="173">
        <v>6</v>
      </c>
      <c r="AJ147" s="173"/>
      <c r="AK147" s="173" t="s">
        <v>910</v>
      </c>
      <c r="AL147" s="169" t="s">
        <v>777</v>
      </c>
      <c r="AM147" s="178"/>
      <c r="AN147" s="178" t="s">
        <v>418</v>
      </c>
      <c r="AO147" s="173"/>
      <c r="AP147" s="175">
        <v>792057</v>
      </c>
    </row>
    <row r="148" spans="1:43" ht="30" x14ac:dyDescent="0.25">
      <c r="A148" s="8">
        <f t="shared" si="2"/>
        <v>147</v>
      </c>
      <c r="B148" s="165" t="s">
        <v>822</v>
      </c>
      <c r="C148" s="173" t="s">
        <v>56</v>
      </c>
      <c r="D148" s="179">
        <v>43300</v>
      </c>
      <c r="E148" s="177">
        <v>0.75</v>
      </c>
      <c r="F148" s="176"/>
      <c r="G148" s="177"/>
      <c r="H148" s="107">
        <v>1</v>
      </c>
      <c r="I148" s="173" t="s">
        <v>419</v>
      </c>
      <c r="J148" s="173" t="s">
        <v>615</v>
      </c>
      <c r="K148" s="173" t="s">
        <v>779</v>
      </c>
      <c r="L148" s="173" t="s">
        <v>911</v>
      </c>
      <c r="M148" s="180" t="s">
        <v>406</v>
      </c>
      <c r="N148" s="173" t="s">
        <v>912</v>
      </c>
      <c r="O148" s="173" t="s">
        <v>30</v>
      </c>
      <c r="P148" s="173"/>
      <c r="Q148" s="173" t="s">
        <v>32</v>
      </c>
      <c r="R148" s="173"/>
      <c r="S148" s="173"/>
      <c r="T148" s="173"/>
      <c r="U148" s="173" t="s">
        <v>447</v>
      </c>
      <c r="V148" s="173" t="s">
        <v>64</v>
      </c>
      <c r="W148" s="173" t="s">
        <v>34</v>
      </c>
      <c r="X148" s="173" t="s">
        <v>913</v>
      </c>
      <c r="Y148" s="162"/>
      <c r="Z148" s="173"/>
      <c r="AA148" s="173"/>
      <c r="AB148" s="173"/>
      <c r="AC148" s="173"/>
      <c r="AD148" s="173"/>
      <c r="AE148" s="173" t="s">
        <v>65</v>
      </c>
      <c r="AF148" s="173"/>
      <c r="AG148" s="173" t="s">
        <v>914</v>
      </c>
      <c r="AH148" s="173" t="s">
        <v>915</v>
      </c>
      <c r="AI148" s="258" t="s">
        <v>1275</v>
      </c>
      <c r="AJ148" s="173"/>
      <c r="AK148" s="173" t="s">
        <v>916</v>
      </c>
      <c r="AL148" s="166" t="s">
        <v>777</v>
      </c>
      <c r="AM148" s="178"/>
      <c r="AN148" s="178"/>
      <c r="AO148" s="173"/>
      <c r="AP148" s="175"/>
    </row>
    <row r="149" spans="1:43" ht="45" x14ac:dyDescent="0.25">
      <c r="A149" s="8">
        <f t="shared" si="2"/>
        <v>148</v>
      </c>
      <c r="B149" s="165" t="s">
        <v>822</v>
      </c>
      <c r="C149" s="175" t="s">
        <v>56</v>
      </c>
      <c r="D149" s="176">
        <v>43310</v>
      </c>
      <c r="E149" s="177">
        <v>0.24305555555555555</v>
      </c>
      <c r="F149" s="175"/>
      <c r="G149" s="177"/>
      <c r="H149" s="107">
        <v>1</v>
      </c>
      <c r="I149" s="175" t="s">
        <v>515</v>
      </c>
      <c r="J149" s="175" t="s">
        <v>615</v>
      </c>
      <c r="K149" s="175" t="s">
        <v>779</v>
      </c>
      <c r="L149" s="173" t="s">
        <v>917</v>
      </c>
      <c r="M149" s="180" t="s">
        <v>406</v>
      </c>
      <c r="N149" s="173" t="s">
        <v>918</v>
      </c>
      <c r="O149" s="173" t="s">
        <v>109</v>
      </c>
      <c r="P149" s="173"/>
      <c r="Q149" s="173" t="s">
        <v>369</v>
      </c>
      <c r="R149" s="173"/>
      <c r="S149" s="173"/>
      <c r="T149" s="173"/>
      <c r="U149" s="173" t="s">
        <v>447</v>
      </c>
      <c r="V149" s="173" t="s">
        <v>64</v>
      </c>
      <c r="W149" s="173" t="s">
        <v>34</v>
      </c>
      <c r="X149" s="173" t="s">
        <v>919</v>
      </c>
      <c r="Y149" s="162"/>
      <c r="Z149" s="173"/>
      <c r="AA149" s="173"/>
      <c r="AB149" s="173"/>
      <c r="AC149" s="173"/>
      <c r="AD149" s="173"/>
      <c r="AE149" s="173" t="s">
        <v>65</v>
      </c>
      <c r="AF149" s="173"/>
      <c r="AG149" s="173" t="s">
        <v>920</v>
      </c>
      <c r="AH149" s="173" t="s">
        <v>921</v>
      </c>
      <c r="AI149" s="258" t="s">
        <v>440</v>
      </c>
      <c r="AJ149" s="173"/>
      <c r="AK149" s="173" t="s">
        <v>922</v>
      </c>
      <c r="AL149" s="166" t="s">
        <v>777</v>
      </c>
      <c r="AM149" s="178"/>
      <c r="AN149" s="178" t="s">
        <v>418</v>
      </c>
      <c r="AO149" s="173"/>
      <c r="AP149" s="175"/>
    </row>
    <row r="150" spans="1:43" ht="45" x14ac:dyDescent="0.25">
      <c r="A150" s="8">
        <f t="shared" si="2"/>
        <v>149</v>
      </c>
      <c r="B150" s="165" t="s">
        <v>822</v>
      </c>
      <c r="C150" s="175" t="s">
        <v>56</v>
      </c>
      <c r="D150" s="176">
        <v>43313</v>
      </c>
      <c r="E150" s="177">
        <v>9.7222222222222224E-2</v>
      </c>
      <c r="F150" s="176"/>
      <c r="G150" s="177"/>
      <c r="H150" s="107">
        <v>1</v>
      </c>
      <c r="I150" s="175" t="s">
        <v>494</v>
      </c>
      <c r="J150" s="175" t="s">
        <v>638</v>
      </c>
      <c r="K150" s="175" t="s">
        <v>779</v>
      </c>
      <c r="L150" s="173" t="s">
        <v>1070</v>
      </c>
      <c r="M150" s="180" t="s">
        <v>406</v>
      </c>
      <c r="N150" s="173" t="s">
        <v>1071</v>
      </c>
      <c r="O150" s="173" t="s">
        <v>243</v>
      </c>
      <c r="P150" s="173"/>
      <c r="Q150" s="173" t="s">
        <v>32</v>
      </c>
      <c r="R150" s="173" t="s">
        <v>64</v>
      </c>
      <c r="S150" s="173" t="s">
        <v>34</v>
      </c>
      <c r="T150" s="173" t="s">
        <v>1072</v>
      </c>
      <c r="U150" s="173" t="s">
        <v>447</v>
      </c>
      <c r="V150" s="173"/>
      <c r="W150" s="173"/>
      <c r="X150" s="173"/>
      <c r="Y150" s="162"/>
      <c r="Z150" s="173"/>
      <c r="AA150" s="173"/>
      <c r="AB150" s="173"/>
      <c r="AC150" s="173" t="s">
        <v>41</v>
      </c>
      <c r="AD150" s="173" t="s">
        <v>42</v>
      </c>
      <c r="AE150" s="173"/>
      <c r="AF150" s="173"/>
      <c r="AG150" s="173" t="s">
        <v>1073</v>
      </c>
      <c r="AH150" s="173" t="s">
        <v>1074</v>
      </c>
      <c r="AI150" s="258" t="s">
        <v>1074</v>
      </c>
      <c r="AJ150" s="173"/>
      <c r="AK150" s="173" t="s">
        <v>1075</v>
      </c>
      <c r="AL150" s="175"/>
      <c r="AM150" s="178"/>
      <c r="AN150" s="178"/>
      <c r="AO150" s="173"/>
      <c r="AP150" s="175"/>
    </row>
    <row r="151" spans="1:43" s="267" customFormat="1" ht="45" x14ac:dyDescent="0.25">
      <c r="A151" s="260">
        <f t="shared" si="2"/>
        <v>150</v>
      </c>
      <c r="B151" s="165" t="s">
        <v>822</v>
      </c>
      <c r="C151" s="261" t="s">
        <v>27</v>
      </c>
      <c r="D151" s="262">
        <v>43324</v>
      </c>
      <c r="E151" s="263">
        <v>0.2638888888888889</v>
      </c>
      <c r="F151" s="261"/>
      <c r="G151" s="263"/>
      <c r="H151" s="264">
        <v>1</v>
      </c>
      <c r="I151" s="261" t="s">
        <v>515</v>
      </c>
      <c r="J151" s="261" t="s">
        <v>638</v>
      </c>
      <c r="K151" s="261" t="s">
        <v>779</v>
      </c>
      <c r="L151" s="261" t="s">
        <v>1076</v>
      </c>
      <c r="M151" s="261" t="s">
        <v>406</v>
      </c>
      <c r="N151" s="261">
        <v>87060558</v>
      </c>
      <c r="O151" s="261">
        <v>37</v>
      </c>
      <c r="P151" s="265"/>
      <c r="Q151" s="265" t="s">
        <v>797</v>
      </c>
      <c r="R151" s="265"/>
      <c r="S151" s="265"/>
      <c r="T151" s="265"/>
      <c r="U151" s="265" t="s">
        <v>447</v>
      </c>
      <c r="V151" s="261"/>
      <c r="W151" s="261"/>
      <c r="X151" s="261"/>
      <c r="Y151" s="266"/>
      <c r="Z151" s="261"/>
      <c r="AA151" s="261"/>
      <c r="AB151" s="261"/>
      <c r="AC151" s="265"/>
      <c r="AD151" s="265"/>
      <c r="AE151" s="261"/>
      <c r="AF151" s="261"/>
      <c r="AG151" s="265"/>
      <c r="AH151" s="265"/>
      <c r="AI151" s="265"/>
      <c r="AJ151" s="265"/>
      <c r="AK151" s="265"/>
      <c r="AL151" s="261"/>
      <c r="AM151" s="261"/>
      <c r="AN151" s="261"/>
      <c r="AO151" s="261"/>
      <c r="AP151" s="261"/>
    </row>
    <row r="152" spans="1:43" ht="30" x14ac:dyDescent="0.25">
      <c r="A152" s="8">
        <f t="shared" si="2"/>
        <v>151</v>
      </c>
      <c r="B152" s="165" t="s">
        <v>822</v>
      </c>
      <c r="C152" s="175" t="s">
        <v>56</v>
      </c>
      <c r="D152" s="176">
        <v>43325</v>
      </c>
      <c r="E152" s="177">
        <v>0.88888888888888884</v>
      </c>
      <c r="F152" s="176">
        <v>43325</v>
      </c>
      <c r="G152" s="177"/>
      <c r="H152" s="107">
        <v>1</v>
      </c>
      <c r="I152" s="175" t="s">
        <v>460</v>
      </c>
      <c r="J152" s="175" t="s">
        <v>638</v>
      </c>
      <c r="K152" s="175" t="s">
        <v>779</v>
      </c>
      <c r="L152" s="175" t="s">
        <v>1078</v>
      </c>
      <c r="M152" s="175" t="s">
        <v>406</v>
      </c>
      <c r="N152" s="175">
        <v>12969581</v>
      </c>
      <c r="O152" s="175">
        <v>59</v>
      </c>
      <c r="P152" s="173"/>
      <c r="Q152" s="173" t="s">
        <v>32</v>
      </c>
      <c r="R152" s="173"/>
      <c r="S152" s="173"/>
      <c r="T152" s="173"/>
      <c r="U152" s="173" t="s">
        <v>567</v>
      </c>
      <c r="V152" s="175"/>
      <c r="W152" s="175"/>
      <c r="X152" s="175"/>
      <c r="Y152" s="162"/>
      <c r="Z152" s="175"/>
      <c r="AA152" s="175"/>
      <c r="AB152" s="175"/>
      <c r="AC152" s="173" t="s">
        <v>41</v>
      </c>
      <c r="AD152" s="173" t="s">
        <v>42</v>
      </c>
      <c r="AE152" s="175"/>
      <c r="AF152" s="175"/>
      <c r="AG152" s="173"/>
      <c r="AH152" s="173" t="s">
        <v>1302</v>
      </c>
      <c r="AI152" s="268" t="s">
        <v>826</v>
      </c>
      <c r="AJ152" s="173"/>
      <c r="AK152" s="173" t="s">
        <v>1079</v>
      </c>
      <c r="AL152" s="175"/>
      <c r="AM152" s="175"/>
      <c r="AN152" s="175" t="s">
        <v>418</v>
      </c>
      <c r="AO152" s="175"/>
      <c r="AP152" s="175" t="s">
        <v>1077</v>
      </c>
      <c r="AQ152" t="s">
        <v>1077</v>
      </c>
    </row>
    <row r="153" spans="1:43" ht="75" x14ac:dyDescent="0.25">
      <c r="A153" s="8">
        <f t="shared" si="2"/>
        <v>152</v>
      </c>
      <c r="B153" s="165" t="s">
        <v>822</v>
      </c>
      <c r="C153" s="175" t="s">
        <v>27</v>
      </c>
      <c r="D153" s="176">
        <v>43339</v>
      </c>
      <c r="E153" s="177">
        <v>0.90277777777777779</v>
      </c>
      <c r="F153" s="51"/>
      <c r="G153" s="51"/>
      <c r="H153" s="107">
        <v>1</v>
      </c>
      <c r="I153" s="175" t="s">
        <v>419</v>
      </c>
      <c r="J153" s="175" t="s">
        <v>638</v>
      </c>
      <c r="K153" s="175" t="s">
        <v>779</v>
      </c>
      <c r="L153" s="175" t="s">
        <v>1187</v>
      </c>
      <c r="M153" s="175" t="s">
        <v>406</v>
      </c>
      <c r="N153" s="175">
        <v>1085290477</v>
      </c>
      <c r="O153" s="175">
        <v>28</v>
      </c>
      <c r="P153" s="8"/>
      <c r="Q153" s="173" t="s">
        <v>32</v>
      </c>
      <c r="R153" s="6"/>
      <c r="S153" s="6"/>
      <c r="T153" s="6"/>
      <c r="U153" s="173" t="s">
        <v>447</v>
      </c>
      <c r="V153" s="173" t="s">
        <v>64</v>
      </c>
      <c r="W153" s="173" t="s">
        <v>1099</v>
      </c>
      <c r="X153" s="173" t="s">
        <v>1100</v>
      </c>
      <c r="Y153" s="162"/>
      <c r="Z153" s="8"/>
      <c r="AA153" s="8"/>
      <c r="AB153" s="8"/>
      <c r="AC153" s="173" t="s">
        <v>41</v>
      </c>
      <c r="AD153" s="173" t="s">
        <v>42</v>
      </c>
      <c r="AE153" s="175"/>
      <c r="AF153" s="8"/>
      <c r="AG153" s="173" t="s">
        <v>1102</v>
      </c>
      <c r="AH153" s="175" t="s">
        <v>512</v>
      </c>
      <c r="AI153" s="8">
        <v>5</v>
      </c>
      <c r="AJ153" s="181"/>
      <c r="AK153" s="173" t="s">
        <v>1108</v>
      </c>
      <c r="AL153" s="175"/>
      <c r="AM153" s="175"/>
      <c r="AN153" s="175" t="s">
        <v>418</v>
      </c>
      <c r="AO153" s="9"/>
      <c r="AP153" s="175">
        <v>792241</v>
      </c>
    </row>
    <row r="154" spans="1:43" ht="75" x14ac:dyDescent="0.25">
      <c r="A154" s="8">
        <f t="shared" si="2"/>
        <v>153</v>
      </c>
      <c r="B154" s="165" t="s">
        <v>822</v>
      </c>
      <c r="C154" s="173" t="s">
        <v>56</v>
      </c>
      <c r="D154" s="179">
        <v>43344</v>
      </c>
      <c r="E154" s="177">
        <v>0.83333333333333337</v>
      </c>
      <c r="F154" s="51"/>
      <c r="G154" s="51"/>
      <c r="H154" s="107">
        <v>1</v>
      </c>
      <c r="I154" s="173" t="s">
        <v>467</v>
      </c>
      <c r="J154" s="173" t="s">
        <v>664</v>
      </c>
      <c r="K154" s="173" t="s">
        <v>779</v>
      </c>
      <c r="L154" s="173" t="s">
        <v>1188</v>
      </c>
      <c r="M154" s="182"/>
      <c r="N154" s="183" t="s">
        <v>1189</v>
      </c>
      <c r="O154" s="183" t="s">
        <v>1190</v>
      </c>
      <c r="P154" s="8"/>
      <c r="Q154" s="173" t="s">
        <v>61</v>
      </c>
      <c r="R154" s="6"/>
      <c r="S154" s="6"/>
      <c r="T154" s="6"/>
      <c r="U154" s="173" t="s">
        <v>63</v>
      </c>
      <c r="V154" s="173"/>
      <c r="W154" s="173"/>
      <c r="X154" s="173"/>
      <c r="Y154" s="162"/>
      <c r="Z154" s="8"/>
      <c r="AA154" s="8"/>
      <c r="AB154" s="8"/>
      <c r="AC154" s="173"/>
      <c r="AD154" s="173" t="s">
        <v>42</v>
      </c>
      <c r="AE154" s="173" t="s">
        <v>65</v>
      </c>
      <c r="AF154" s="8"/>
      <c r="AG154" s="173" t="s">
        <v>1103</v>
      </c>
      <c r="AH154" s="173" t="s">
        <v>1104</v>
      </c>
      <c r="AI154" s="236" t="s">
        <v>440</v>
      </c>
      <c r="AJ154" s="181"/>
      <c r="AK154" s="173" t="s">
        <v>1109</v>
      </c>
      <c r="AL154" s="166" t="s">
        <v>777</v>
      </c>
      <c r="AM154" s="175"/>
      <c r="AN154" s="173"/>
      <c r="AO154" s="175"/>
      <c r="AP154" s="184"/>
    </row>
    <row r="155" spans="1:43" ht="30" x14ac:dyDescent="0.25">
      <c r="A155" s="8">
        <f t="shared" si="2"/>
        <v>154</v>
      </c>
      <c r="B155" s="165" t="s">
        <v>822</v>
      </c>
      <c r="C155" s="173" t="s">
        <v>56</v>
      </c>
      <c r="D155" s="179">
        <v>43349</v>
      </c>
      <c r="E155" s="177">
        <v>0.50347222222222221</v>
      </c>
      <c r="F155" s="51"/>
      <c r="G155" s="51"/>
      <c r="H155" s="107">
        <v>1</v>
      </c>
      <c r="I155" s="173" t="s">
        <v>419</v>
      </c>
      <c r="J155" s="173" t="s">
        <v>664</v>
      </c>
      <c r="K155" s="173" t="s">
        <v>779</v>
      </c>
      <c r="L155" s="173" t="s">
        <v>1095</v>
      </c>
      <c r="M155" s="180" t="s">
        <v>786</v>
      </c>
      <c r="N155" s="173" t="s">
        <v>1096</v>
      </c>
      <c r="O155" s="173" t="s">
        <v>620</v>
      </c>
      <c r="P155" s="8"/>
      <c r="Q155" s="173" t="s">
        <v>32</v>
      </c>
      <c r="R155" s="6"/>
      <c r="S155" s="6"/>
      <c r="T155" s="6" t="s">
        <v>1191</v>
      </c>
      <c r="U155" s="173" t="s">
        <v>447</v>
      </c>
      <c r="V155" s="173"/>
      <c r="W155" s="173"/>
      <c r="X155" s="173"/>
      <c r="Y155" s="162"/>
      <c r="Z155" s="8"/>
      <c r="AA155" s="8"/>
      <c r="AB155" s="8"/>
      <c r="AC155" s="173"/>
      <c r="AD155" s="173" t="s">
        <v>42</v>
      </c>
      <c r="AE155" s="173" t="s">
        <v>65</v>
      </c>
      <c r="AF155" s="8"/>
      <c r="AG155" s="173" t="s">
        <v>1105</v>
      </c>
      <c r="AH155" s="173" t="s">
        <v>1106</v>
      </c>
      <c r="AI155" s="236" t="s">
        <v>248</v>
      </c>
      <c r="AJ155" s="181"/>
      <c r="AK155" s="173" t="s">
        <v>1110</v>
      </c>
      <c r="AL155" s="175" t="s">
        <v>146</v>
      </c>
      <c r="AM155" s="175"/>
      <c r="AN155" s="173"/>
      <c r="AO155" s="175"/>
      <c r="AP155" s="184"/>
    </row>
    <row r="156" spans="1:43" ht="30" x14ac:dyDescent="0.25">
      <c r="A156" s="8">
        <f t="shared" si="2"/>
        <v>155</v>
      </c>
      <c r="B156" s="165" t="s">
        <v>822</v>
      </c>
      <c r="C156" s="175" t="s">
        <v>27</v>
      </c>
      <c r="D156" s="179">
        <v>43352</v>
      </c>
      <c r="E156" s="177">
        <v>5.2083333333333336E-2</v>
      </c>
      <c r="F156" s="185"/>
      <c r="G156" s="185"/>
      <c r="H156" s="107">
        <v>1</v>
      </c>
      <c r="I156" s="173" t="s">
        <v>515</v>
      </c>
      <c r="J156" s="173" t="s">
        <v>664</v>
      </c>
      <c r="K156" s="173" t="s">
        <v>779</v>
      </c>
      <c r="L156" s="173" t="s">
        <v>1097</v>
      </c>
      <c r="M156" s="180" t="s">
        <v>406</v>
      </c>
      <c r="N156" s="173" t="s">
        <v>1098</v>
      </c>
      <c r="O156" s="173" t="s">
        <v>30</v>
      </c>
      <c r="P156" s="186"/>
      <c r="Q156" s="173" t="s">
        <v>32</v>
      </c>
      <c r="R156" s="20"/>
      <c r="S156" s="20"/>
      <c r="T156" s="20"/>
      <c r="U156" s="173" t="s">
        <v>447</v>
      </c>
      <c r="V156" s="173" t="s">
        <v>64</v>
      </c>
      <c r="W156" s="173" t="s">
        <v>34</v>
      </c>
      <c r="X156" s="173" t="s">
        <v>1101</v>
      </c>
      <c r="Y156" s="162"/>
      <c r="Z156" s="186"/>
      <c r="AA156" s="186"/>
      <c r="AB156" s="186"/>
      <c r="AC156" s="173" t="s">
        <v>41</v>
      </c>
      <c r="AD156" s="173" t="s">
        <v>42</v>
      </c>
      <c r="AE156" s="173"/>
      <c r="AF156" s="186"/>
      <c r="AG156" s="173" t="s">
        <v>1107</v>
      </c>
      <c r="AH156" s="173"/>
      <c r="AI156" s="173">
        <v>7</v>
      </c>
      <c r="AJ156" s="187"/>
      <c r="AK156" s="173" t="s">
        <v>451</v>
      </c>
      <c r="AL156" s="175"/>
      <c r="AM156" s="175"/>
      <c r="AN156" s="173"/>
      <c r="AO156" s="188"/>
      <c r="AP156" s="175">
        <v>792291</v>
      </c>
    </row>
    <row r="157" spans="1:43" ht="30" x14ac:dyDescent="0.25">
      <c r="A157" s="8">
        <f t="shared" si="2"/>
        <v>156</v>
      </c>
      <c r="B157" s="165" t="s">
        <v>822</v>
      </c>
      <c r="C157" s="175" t="s">
        <v>27</v>
      </c>
      <c r="D157" s="190">
        <v>43355</v>
      </c>
      <c r="E157" s="191">
        <v>4.4444444444444446E-2</v>
      </c>
      <c r="F157" s="185"/>
      <c r="G157" s="185"/>
      <c r="H157" s="107">
        <v>1</v>
      </c>
      <c r="I157" s="173" t="s">
        <v>494</v>
      </c>
      <c r="J157" s="173" t="s">
        <v>664</v>
      </c>
      <c r="K157" s="173" t="s">
        <v>779</v>
      </c>
      <c r="L157" s="173" t="s">
        <v>1113</v>
      </c>
      <c r="M157" s="180" t="s">
        <v>406</v>
      </c>
      <c r="N157" s="173" t="s">
        <v>1114</v>
      </c>
      <c r="O157" s="173" t="s">
        <v>289</v>
      </c>
      <c r="P157" s="186"/>
      <c r="Q157" s="173" t="s">
        <v>61</v>
      </c>
      <c r="R157" s="20"/>
      <c r="S157" s="20"/>
      <c r="T157" s="20"/>
      <c r="U157" s="6" t="s">
        <v>413</v>
      </c>
      <c r="V157" s="173" t="s">
        <v>64</v>
      </c>
      <c r="W157" s="173" t="s">
        <v>34</v>
      </c>
      <c r="X157" s="173" t="s">
        <v>1115</v>
      </c>
      <c r="Y157" s="162"/>
      <c r="Z157" s="186"/>
      <c r="AA157" s="186"/>
      <c r="AB157" s="186"/>
      <c r="AC157" s="173" t="s">
        <v>41</v>
      </c>
      <c r="AD157" s="173" t="s">
        <v>42</v>
      </c>
      <c r="AE157" s="186"/>
      <c r="AF157" s="186"/>
      <c r="AG157" s="173" t="s">
        <v>1116</v>
      </c>
      <c r="AH157" s="173" t="s">
        <v>302</v>
      </c>
      <c r="AI157" s="259">
        <v>4</v>
      </c>
      <c r="AJ157" s="173" t="s">
        <v>1117</v>
      </c>
      <c r="AK157" s="173" t="s">
        <v>1118</v>
      </c>
      <c r="AL157" s="175" t="s">
        <v>146</v>
      </c>
      <c r="AM157" s="178"/>
      <c r="AN157" s="178" t="s">
        <v>418</v>
      </c>
      <c r="AO157" s="173" t="s">
        <v>608</v>
      </c>
      <c r="AP157" s="175">
        <v>792307</v>
      </c>
    </row>
    <row r="158" spans="1:43" ht="30" x14ac:dyDescent="0.25">
      <c r="A158" s="8">
        <f t="shared" si="2"/>
        <v>157</v>
      </c>
      <c r="B158" s="165" t="s">
        <v>822</v>
      </c>
      <c r="C158" s="175" t="s">
        <v>27</v>
      </c>
      <c r="D158" s="179">
        <v>43366</v>
      </c>
      <c r="E158" s="177">
        <v>0.78611111111111109</v>
      </c>
      <c r="F158" s="179"/>
      <c r="G158" s="177"/>
      <c r="H158" s="107">
        <v>1</v>
      </c>
      <c r="I158" s="173" t="s">
        <v>515</v>
      </c>
      <c r="J158" s="173" t="s">
        <v>664</v>
      </c>
      <c r="K158" s="173" t="s">
        <v>779</v>
      </c>
      <c r="L158" s="173" t="s">
        <v>1119</v>
      </c>
      <c r="M158" s="180" t="s">
        <v>406</v>
      </c>
      <c r="N158" s="173" t="s">
        <v>1120</v>
      </c>
      <c r="O158" s="173" t="s">
        <v>104</v>
      </c>
      <c r="P158" s="173"/>
      <c r="Q158" s="173" t="s">
        <v>61</v>
      </c>
      <c r="R158" s="173"/>
      <c r="S158" s="173"/>
      <c r="T158" s="173"/>
      <c r="U158" s="6" t="s">
        <v>413</v>
      </c>
      <c r="V158" s="173" t="s">
        <v>64</v>
      </c>
      <c r="W158" s="173" t="s">
        <v>34</v>
      </c>
      <c r="X158" s="173" t="s">
        <v>1121</v>
      </c>
      <c r="Y158" s="162"/>
      <c r="Z158" s="173"/>
      <c r="AA158" s="173"/>
      <c r="AB158" s="173"/>
      <c r="AC158" s="173" t="s">
        <v>41</v>
      </c>
      <c r="AD158" s="173" t="s">
        <v>42</v>
      </c>
      <c r="AE158" s="173"/>
      <c r="AF158" s="173"/>
      <c r="AG158" s="173" t="s">
        <v>1122</v>
      </c>
      <c r="AH158" s="173" t="s">
        <v>606</v>
      </c>
      <c r="AI158" s="173" t="s">
        <v>823</v>
      </c>
      <c r="AJ158" s="173" t="s">
        <v>824</v>
      </c>
      <c r="AK158" s="173" t="s">
        <v>1123</v>
      </c>
      <c r="AL158" s="175" t="s">
        <v>146</v>
      </c>
      <c r="AM158" s="178"/>
      <c r="AN158" s="178" t="s">
        <v>418</v>
      </c>
      <c r="AO158" s="173" t="s">
        <v>620</v>
      </c>
      <c r="AP158" s="175">
        <v>792363</v>
      </c>
    </row>
    <row r="159" spans="1:43" ht="45" x14ac:dyDescent="0.25">
      <c r="A159" s="8">
        <f t="shared" si="2"/>
        <v>158</v>
      </c>
      <c r="B159" s="165" t="s">
        <v>822</v>
      </c>
      <c r="C159" s="175" t="s">
        <v>27</v>
      </c>
      <c r="D159" s="179">
        <v>43372</v>
      </c>
      <c r="E159" s="177">
        <v>0.14583333333333334</v>
      </c>
      <c r="F159" s="176"/>
      <c r="G159" s="177"/>
      <c r="H159" s="107">
        <v>1</v>
      </c>
      <c r="I159" s="173" t="s">
        <v>467</v>
      </c>
      <c r="J159" s="173" t="s">
        <v>664</v>
      </c>
      <c r="K159" s="173" t="s">
        <v>779</v>
      </c>
      <c r="L159" s="173" t="s">
        <v>1124</v>
      </c>
      <c r="M159" s="180" t="s">
        <v>406</v>
      </c>
      <c r="N159" s="173" t="s">
        <v>1125</v>
      </c>
      <c r="O159" s="173" t="s">
        <v>30</v>
      </c>
      <c r="P159" s="173"/>
      <c r="Q159" s="173" t="s">
        <v>32</v>
      </c>
      <c r="R159" s="173" t="s">
        <v>64</v>
      </c>
      <c r="S159" s="173" t="s">
        <v>34</v>
      </c>
      <c r="T159" s="173" t="s">
        <v>1126</v>
      </c>
      <c r="U159" s="173" t="s">
        <v>447</v>
      </c>
      <c r="V159" s="173"/>
      <c r="W159" s="173"/>
      <c r="X159" s="173"/>
      <c r="Y159" s="162"/>
      <c r="Z159" s="173"/>
      <c r="AA159" s="173"/>
      <c r="AB159" s="173"/>
      <c r="AC159" s="173" t="s">
        <v>41</v>
      </c>
      <c r="AD159" s="173" t="s">
        <v>42</v>
      </c>
      <c r="AE159" s="173"/>
      <c r="AF159" s="173"/>
      <c r="AG159" s="173" t="s">
        <v>1127</v>
      </c>
      <c r="AH159" s="173" t="s">
        <v>1128</v>
      </c>
      <c r="AI159" s="173" t="s">
        <v>866</v>
      </c>
      <c r="AJ159" s="173" t="s">
        <v>1129</v>
      </c>
      <c r="AK159" s="173" t="s">
        <v>1130</v>
      </c>
      <c r="AL159" s="175" t="s">
        <v>146</v>
      </c>
      <c r="AM159" s="178"/>
      <c r="AN159" s="178" t="s">
        <v>418</v>
      </c>
      <c r="AO159" s="173" t="s">
        <v>1131</v>
      </c>
      <c r="AP159" s="175">
        <v>792386</v>
      </c>
    </row>
    <row r="160" spans="1:43" ht="45" x14ac:dyDescent="0.25">
      <c r="A160" s="8">
        <f t="shared" si="2"/>
        <v>159</v>
      </c>
      <c r="B160" s="165" t="s">
        <v>822</v>
      </c>
      <c r="C160" s="175" t="s">
        <v>27</v>
      </c>
      <c r="D160" s="179">
        <v>43373</v>
      </c>
      <c r="E160" s="177">
        <v>6.9444444444444434E-2</v>
      </c>
      <c r="F160" s="176"/>
      <c r="G160" s="177"/>
      <c r="H160" s="107">
        <v>1</v>
      </c>
      <c r="I160" s="173" t="s">
        <v>515</v>
      </c>
      <c r="J160" s="173" t="s">
        <v>664</v>
      </c>
      <c r="K160" s="173" t="s">
        <v>771</v>
      </c>
      <c r="L160" s="173" t="s">
        <v>1132</v>
      </c>
      <c r="M160" s="180" t="s">
        <v>406</v>
      </c>
      <c r="N160" s="173" t="s">
        <v>1133</v>
      </c>
      <c r="O160" s="173" t="s">
        <v>198</v>
      </c>
      <c r="P160" s="173"/>
      <c r="Q160" s="173" t="s">
        <v>32</v>
      </c>
      <c r="R160" s="173" t="s">
        <v>64</v>
      </c>
      <c r="S160" s="173" t="s">
        <v>34</v>
      </c>
      <c r="T160" s="173" t="s">
        <v>1134</v>
      </c>
      <c r="U160" s="26" t="s">
        <v>488</v>
      </c>
      <c r="V160" s="173"/>
      <c r="W160" s="173"/>
      <c r="X160" s="173"/>
      <c r="Y160" s="162"/>
      <c r="Z160" s="173"/>
      <c r="AA160" s="173"/>
      <c r="AB160" s="173"/>
      <c r="AC160" s="173" t="s">
        <v>41</v>
      </c>
      <c r="AD160" s="173" t="s">
        <v>42</v>
      </c>
      <c r="AE160" s="173"/>
      <c r="AF160" s="173"/>
      <c r="AG160" s="173" t="s">
        <v>1135</v>
      </c>
      <c r="AH160" s="173" t="s">
        <v>1136</v>
      </c>
      <c r="AI160" s="173" t="s">
        <v>823</v>
      </c>
      <c r="AJ160" s="173" t="s">
        <v>1129</v>
      </c>
      <c r="AK160" s="173" t="s">
        <v>1137</v>
      </c>
      <c r="AL160" s="175" t="s">
        <v>146</v>
      </c>
      <c r="AM160" s="178"/>
      <c r="AN160" s="178" t="s">
        <v>418</v>
      </c>
      <c r="AO160" s="173" t="s">
        <v>660</v>
      </c>
      <c r="AP160" s="175">
        <v>792393</v>
      </c>
    </row>
    <row r="161" spans="1:42" ht="45" x14ac:dyDescent="0.25">
      <c r="A161" s="8">
        <f t="shared" si="2"/>
        <v>160</v>
      </c>
      <c r="B161" s="165" t="s">
        <v>822</v>
      </c>
      <c r="C161" s="175" t="s">
        <v>27</v>
      </c>
      <c r="D161" s="179">
        <v>43380</v>
      </c>
      <c r="E161" s="177">
        <v>0.98611111111111116</v>
      </c>
      <c r="F161" s="176"/>
      <c r="G161" s="177"/>
      <c r="H161" s="107">
        <v>1</v>
      </c>
      <c r="I161" s="173" t="s">
        <v>515</v>
      </c>
      <c r="J161" s="173" t="s">
        <v>680</v>
      </c>
      <c r="K161" s="173" t="s">
        <v>771</v>
      </c>
      <c r="L161" s="173" t="s">
        <v>1138</v>
      </c>
      <c r="M161" s="180" t="s">
        <v>406</v>
      </c>
      <c r="N161" s="173" t="s">
        <v>1139</v>
      </c>
      <c r="O161" s="173" t="s">
        <v>221</v>
      </c>
      <c r="P161" s="173"/>
      <c r="Q161" s="173" t="s">
        <v>61</v>
      </c>
      <c r="R161" s="173" t="s">
        <v>64</v>
      </c>
      <c r="S161" s="173" t="s">
        <v>34</v>
      </c>
      <c r="T161" s="173" t="s">
        <v>1140</v>
      </c>
      <c r="U161" s="173" t="s">
        <v>413</v>
      </c>
      <c r="V161" s="173"/>
      <c r="W161" s="173"/>
      <c r="X161" s="173"/>
      <c r="Y161" s="162"/>
      <c r="Z161" s="173"/>
      <c r="AA161" s="173"/>
      <c r="AB161" s="173"/>
      <c r="AC161" s="173"/>
      <c r="AD161" s="173"/>
      <c r="AE161" s="173" t="s">
        <v>65</v>
      </c>
      <c r="AF161" s="173"/>
      <c r="AG161" s="173"/>
      <c r="AH161" s="173" t="s">
        <v>1141</v>
      </c>
      <c r="AI161" s="258" t="s">
        <v>1300</v>
      </c>
      <c r="AJ161" s="173" t="s">
        <v>1142</v>
      </c>
      <c r="AK161" s="173" t="s">
        <v>1143</v>
      </c>
      <c r="AL161" s="175" t="s">
        <v>146</v>
      </c>
      <c r="AM161" s="178"/>
      <c r="AN161" s="178" t="s">
        <v>418</v>
      </c>
      <c r="AO161" s="173" t="s">
        <v>660</v>
      </c>
      <c r="AP161" s="175">
        <v>792433</v>
      </c>
    </row>
    <row r="162" spans="1:42" x14ac:dyDescent="0.25">
      <c r="A162" s="8">
        <f t="shared" si="2"/>
        <v>161</v>
      </c>
      <c r="B162" s="165" t="s">
        <v>822</v>
      </c>
      <c r="C162" s="175" t="s">
        <v>27</v>
      </c>
      <c r="D162" s="179">
        <v>43382</v>
      </c>
      <c r="E162" s="177">
        <v>0.375</v>
      </c>
      <c r="F162" s="176"/>
      <c r="G162" s="177"/>
      <c r="H162" s="107">
        <v>1</v>
      </c>
      <c r="I162" s="173" t="s">
        <v>432</v>
      </c>
      <c r="J162" s="173" t="s">
        <v>680</v>
      </c>
      <c r="K162" s="173" t="s">
        <v>779</v>
      </c>
      <c r="L162" s="173" t="s">
        <v>1192</v>
      </c>
      <c r="M162" s="180" t="s">
        <v>406</v>
      </c>
      <c r="N162" s="173" t="s">
        <v>1193</v>
      </c>
      <c r="O162" s="173" t="s">
        <v>1194</v>
      </c>
      <c r="P162" s="173"/>
      <c r="Q162" s="173" t="s">
        <v>61</v>
      </c>
      <c r="R162" s="173" t="s">
        <v>350</v>
      </c>
      <c r="S162" s="173" t="s">
        <v>1195</v>
      </c>
      <c r="T162" s="173"/>
      <c r="U162" s="173" t="s">
        <v>567</v>
      </c>
      <c r="V162" s="173"/>
      <c r="W162" s="173"/>
      <c r="X162" s="173"/>
      <c r="Y162" s="162"/>
      <c r="Z162" s="173"/>
      <c r="AA162" s="173"/>
      <c r="AB162" s="173"/>
      <c r="AC162" s="173" t="s">
        <v>41</v>
      </c>
      <c r="AD162" s="173" t="s">
        <v>42</v>
      </c>
      <c r="AE162" s="173"/>
      <c r="AF162" s="173"/>
      <c r="AG162" s="173" t="s">
        <v>1196</v>
      </c>
      <c r="AH162" s="173"/>
      <c r="AI162" s="173" t="s">
        <v>909</v>
      </c>
      <c r="AJ162" s="173"/>
      <c r="AK162" s="173"/>
      <c r="AL162" s="175" t="s">
        <v>146</v>
      </c>
      <c r="AM162" s="178"/>
      <c r="AN162" s="178"/>
      <c r="AO162" s="173"/>
      <c r="AP162" s="175"/>
    </row>
    <row r="163" spans="1:42" x14ac:dyDescent="0.25">
      <c r="A163" s="8">
        <f t="shared" si="2"/>
        <v>162</v>
      </c>
      <c r="B163" s="165" t="s">
        <v>822</v>
      </c>
      <c r="C163" s="175" t="s">
        <v>27</v>
      </c>
      <c r="D163" s="179">
        <v>43385</v>
      </c>
      <c r="E163" s="177">
        <v>0.95833333333333337</v>
      </c>
      <c r="F163" s="175"/>
      <c r="G163" s="177"/>
      <c r="H163" s="107">
        <v>1</v>
      </c>
      <c r="I163" s="173" t="s">
        <v>409</v>
      </c>
      <c r="J163" s="173" t="s">
        <v>680</v>
      </c>
      <c r="K163" s="173" t="s">
        <v>779</v>
      </c>
      <c r="L163" s="173" t="s">
        <v>1184</v>
      </c>
      <c r="M163" s="180" t="s">
        <v>406</v>
      </c>
      <c r="N163" s="173" t="s">
        <v>1197</v>
      </c>
      <c r="O163" s="173" t="s">
        <v>608</v>
      </c>
      <c r="P163" s="173"/>
      <c r="Q163" s="173" t="s">
        <v>61</v>
      </c>
      <c r="R163" s="173" t="s">
        <v>64</v>
      </c>
      <c r="S163" s="173" t="s">
        <v>34</v>
      </c>
      <c r="T163" s="173" t="s">
        <v>1198</v>
      </c>
      <c r="U163" s="173" t="s">
        <v>413</v>
      </c>
      <c r="V163" s="173"/>
      <c r="W163" s="173"/>
      <c r="X163" s="173"/>
      <c r="Y163" s="162"/>
      <c r="Z163" s="173"/>
      <c r="AA163" s="173"/>
      <c r="AB163" s="173"/>
      <c r="AC163" s="173" t="s">
        <v>41</v>
      </c>
      <c r="AD163" s="173" t="s">
        <v>42</v>
      </c>
      <c r="AE163" s="173"/>
      <c r="AF163" s="173"/>
      <c r="AG163" s="173" t="s">
        <v>1199</v>
      </c>
      <c r="AH163" s="173" t="s">
        <v>512</v>
      </c>
      <c r="AI163" s="173" t="s">
        <v>834</v>
      </c>
      <c r="AJ163" s="173" t="s">
        <v>824</v>
      </c>
      <c r="AK163" s="173" t="s">
        <v>338</v>
      </c>
      <c r="AL163" s="175" t="s">
        <v>146</v>
      </c>
      <c r="AM163" s="178"/>
      <c r="AN163" s="178" t="s">
        <v>1200</v>
      </c>
      <c r="AO163" s="173" t="s">
        <v>1131</v>
      </c>
      <c r="AP163" s="175">
        <v>792455</v>
      </c>
    </row>
    <row r="164" spans="1:42" ht="60" x14ac:dyDescent="0.25">
      <c r="A164" s="8">
        <f t="shared" si="2"/>
        <v>163</v>
      </c>
      <c r="B164" s="165" t="s">
        <v>822</v>
      </c>
      <c r="C164" s="175" t="s">
        <v>27</v>
      </c>
      <c r="D164" s="179">
        <v>43387</v>
      </c>
      <c r="E164" s="177">
        <v>0.10277777777777779</v>
      </c>
      <c r="F164" s="176"/>
      <c r="G164" s="177"/>
      <c r="H164" s="107">
        <v>1</v>
      </c>
      <c r="I164" s="173" t="s">
        <v>515</v>
      </c>
      <c r="J164" s="173" t="s">
        <v>680</v>
      </c>
      <c r="K164" s="173" t="s">
        <v>771</v>
      </c>
      <c r="L164" s="173" t="s">
        <v>1201</v>
      </c>
      <c r="M164" s="180" t="s">
        <v>406</v>
      </c>
      <c r="N164" s="173" t="s">
        <v>1202</v>
      </c>
      <c r="O164" s="173" t="s">
        <v>164</v>
      </c>
      <c r="P164" s="173"/>
      <c r="Q164" s="173" t="s">
        <v>61</v>
      </c>
      <c r="R164" s="173" t="s">
        <v>350</v>
      </c>
      <c r="S164" s="173" t="s">
        <v>1195</v>
      </c>
      <c r="T164" s="173"/>
      <c r="U164" s="6" t="s">
        <v>454</v>
      </c>
      <c r="V164" s="173"/>
      <c r="W164" s="173"/>
      <c r="X164" s="173"/>
      <c r="Y164" s="162"/>
      <c r="Z164" s="173"/>
      <c r="AA164" s="173"/>
      <c r="AB164" s="173"/>
      <c r="AC164" s="173" t="s">
        <v>41</v>
      </c>
      <c r="AD164" s="173" t="s">
        <v>42</v>
      </c>
      <c r="AE164" s="173"/>
      <c r="AF164" s="173"/>
      <c r="AG164" s="173" t="s">
        <v>1203</v>
      </c>
      <c r="AH164" s="173" t="s">
        <v>1204</v>
      </c>
      <c r="AI164" s="173" t="s">
        <v>909</v>
      </c>
      <c r="AJ164" s="173" t="s">
        <v>824</v>
      </c>
      <c r="AK164" s="173" t="s">
        <v>1205</v>
      </c>
      <c r="AL164" s="169" t="s">
        <v>777</v>
      </c>
      <c r="AM164" s="178"/>
      <c r="AN164" s="178"/>
      <c r="AO164" s="173" t="s">
        <v>198</v>
      </c>
      <c r="AP164" s="175">
        <v>792460</v>
      </c>
    </row>
    <row r="165" spans="1:42" ht="30" x14ac:dyDescent="0.25">
      <c r="A165" s="8">
        <f t="shared" si="2"/>
        <v>164</v>
      </c>
      <c r="B165" s="165" t="s">
        <v>822</v>
      </c>
      <c r="C165" s="175" t="s">
        <v>27</v>
      </c>
      <c r="D165" s="179">
        <v>43387</v>
      </c>
      <c r="E165" s="177">
        <v>0.65416666666666667</v>
      </c>
      <c r="F165" s="176"/>
      <c r="G165" s="177"/>
      <c r="H165" s="107">
        <v>1</v>
      </c>
      <c r="I165" s="173" t="s">
        <v>515</v>
      </c>
      <c r="J165" s="173" t="s">
        <v>680</v>
      </c>
      <c r="K165" s="173" t="s">
        <v>779</v>
      </c>
      <c r="L165" s="173" t="s">
        <v>1206</v>
      </c>
      <c r="M165" s="180" t="s">
        <v>406</v>
      </c>
      <c r="N165" s="173" t="s">
        <v>1207</v>
      </c>
      <c r="O165" s="173" t="s">
        <v>1208</v>
      </c>
      <c r="P165" s="173"/>
      <c r="Q165" s="173" t="s">
        <v>61</v>
      </c>
      <c r="R165" s="173" t="s">
        <v>64</v>
      </c>
      <c r="S165" s="173" t="s">
        <v>34</v>
      </c>
      <c r="T165" s="173" t="s">
        <v>1209</v>
      </c>
      <c r="U165" s="173" t="s">
        <v>413</v>
      </c>
      <c r="V165" s="173"/>
      <c r="W165" s="173"/>
      <c r="X165" s="173"/>
      <c r="Y165" s="162"/>
      <c r="Z165" s="173"/>
      <c r="AA165" s="173"/>
      <c r="AB165" s="173"/>
      <c r="AC165" s="173" t="s">
        <v>41</v>
      </c>
      <c r="AD165" s="173" t="s">
        <v>42</v>
      </c>
      <c r="AE165" s="173"/>
      <c r="AF165" s="173"/>
      <c r="AG165" s="173" t="s">
        <v>1210</v>
      </c>
      <c r="AH165" s="173" t="s">
        <v>1211</v>
      </c>
      <c r="AI165" s="173" t="s">
        <v>841</v>
      </c>
      <c r="AJ165" s="173" t="s">
        <v>824</v>
      </c>
      <c r="AK165" s="173" t="s">
        <v>1123</v>
      </c>
      <c r="AL165" s="175" t="s">
        <v>146</v>
      </c>
      <c r="AM165" s="178"/>
      <c r="AN165" s="178" t="s">
        <v>418</v>
      </c>
      <c r="AO165" s="173" t="s">
        <v>608</v>
      </c>
      <c r="AP165" s="175">
        <v>792396</v>
      </c>
    </row>
    <row r="166" spans="1:42" x14ac:dyDescent="0.25">
      <c r="A166" s="8">
        <f t="shared" si="2"/>
        <v>165</v>
      </c>
      <c r="B166" s="165" t="s">
        <v>822</v>
      </c>
      <c r="C166" s="173" t="s">
        <v>56</v>
      </c>
      <c r="D166" s="179">
        <v>43387</v>
      </c>
      <c r="E166" s="177">
        <v>0.9375</v>
      </c>
      <c r="F166" s="176"/>
      <c r="G166" s="177"/>
      <c r="H166" s="107">
        <v>1</v>
      </c>
      <c r="I166" s="173" t="s">
        <v>515</v>
      </c>
      <c r="J166" s="173" t="s">
        <v>680</v>
      </c>
      <c r="K166" s="173" t="s">
        <v>779</v>
      </c>
      <c r="L166" s="173" t="s">
        <v>1212</v>
      </c>
      <c r="M166" s="180" t="s">
        <v>406</v>
      </c>
      <c r="N166" s="173" t="s">
        <v>1213</v>
      </c>
      <c r="O166" s="173" t="s">
        <v>552</v>
      </c>
      <c r="P166" s="173"/>
      <c r="Q166" s="173" t="s">
        <v>32</v>
      </c>
      <c r="R166" s="173" t="s">
        <v>350</v>
      </c>
      <c r="S166" s="173" t="s">
        <v>34</v>
      </c>
      <c r="T166" s="173" t="s">
        <v>1214</v>
      </c>
      <c r="U166" s="173" t="s">
        <v>634</v>
      </c>
      <c r="V166" s="173"/>
      <c r="W166" s="173"/>
      <c r="X166" s="173"/>
      <c r="Y166" s="162"/>
      <c r="Z166" s="173"/>
      <c r="AA166" s="173"/>
      <c r="AB166" s="173"/>
      <c r="AC166" s="173" t="s">
        <v>41</v>
      </c>
      <c r="AD166" s="173" t="s">
        <v>42</v>
      </c>
      <c r="AE166" s="173"/>
      <c r="AF166" s="173"/>
      <c r="AG166" s="173" t="s">
        <v>1215</v>
      </c>
      <c r="AH166" s="173" t="s">
        <v>1216</v>
      </c>
      <c r="AI166" s="258" t="s">
        <v>724</v>
      </c>
      <c r="AJ166" s="173" t="s">
        <v>1142</v>
      </c>
      <c r="AK166" s="173" t="s">
        <v>451</v>
      </c>
      <c r="AL166" s="166" t="s">
        <v>777</v>
      </c>
      <c r="AM166" s="178"/>
      <c r="AN166" s="178"/>
      <c r="AO166" s="173"/>
      <c r="AP166" s="175"/>
    </row>
    <row r="167" spans="1:42" ht="45" x14ac:dyDescent="0.25">
      <c r="A167" s="8">
        <f t="shared" si="2"/>
        <v>166</v>
      </c>
      <c r="B167" s="165" t="s">
        <v>822</v>
      </c>
      <c r="C167" s="175" t="s">
        <v>27</v>
      </c>
      <c r="D167" s="179">
        <v>43395</v>
      </c>
      <c r="E167" s="177">
        <v>0.80347222222222225</v>
      </c>
      <c r="F167" s="176"/>
      <c r="G167" s="177"/>
      <c r="H167" s="107">
        <v>1</v>
      </c>
      <c r="I167" s="173" t="s">
        <v>460</v>
      </c>
      <c r="J167" s="173" t="s">
        <v>680</v>
      </c>
      <c r="K167" s="173" t="s">
        <v>771</v>
      </c>
      <c r="L167" s="173" t="s">
        <v>1182</v>
      </c>
      <c r="M167" s="180" t="s">
        <v>406</v>
      </c>
      <c r="N167" s="173" t="s">
        <v>1217</v>
      </c>
      <c r="O167" s="173" t="s">
        <v>243</v>
      </c>
      <c r="P167" s="173"/>
      <c r="Q167" s="173" t="s">
        <v>61</v>
      </c>
      <c r="R167" s="173" t="s">
        <v>64</v>
      </c>
      <c r="S167" s="173" t="s">
        <v>1195</v>
      </c>
      <c r="T167" s="173"/>
      <c r="U167" s="173" t="s">
        <v>413</v>
      </c>
      <c r="V167" s="173"/>
      <c r="W167" s="173"/>
      <c r="X167" s="173"/>
      <c r="Y167" s="162"/>
      <c r="Z167" s="173"/>
      <c r="AA167" s="173"/>
      <c r="AB167" s="173"/>
      <c r="AC167" s="173" t="s">
        <v>41</v>
      </c>
      <c r="AD167" s="173" t="s">
        <v>42</v>
      </c>
      <c r="AE167" s="173"/>
      <c r="AF167" s="173"/>
      <c r="AG167" s="173" t="s">
        <v>1218</v>
      </c>
      <c r="AH167" s="173" t="s">
        <v>1219</v>
      </c>
      <c r="AI167" s="173" t="s">
        <v>1220</v>
      </c>
      <c r="AJ167" s="173" t="s">
        <v>824</v>
      </c>
      <c r="AK167" s="173" t="s">
        <v>1221</v>
      </c>
      <c r="AL167" s="169" t="s">
        <v>777</v>
      </c>
      <c r="AM167" s="178"/>
      <c r="AN167" s="178" t="s">
        <v>425</v>
      </c>
      <c r="AO167" s="173" t="s">
        <v>660</v>
      </c>
      <c r="AP167" s="175">
        <v>792499</v>
      </c>
    </row>
    <row r="168" spans="1:42" ht="30" x14ac:dyDescent="0.25">
      <c r="A168" s="8">
        <f t="shared" si="2"/>
        <v>167</v>
      </c>
      <c r="B168" s="165" t="s">
        <v>822</v>
      </c>
      <c r="C168" s="175" t="s">
        <v>27</v>
      </c>
      <c r="D168" s="179">
        <v>43400</v>
      </c>
      <c r="E168" s="177">
        <v>0.55069444444444449</v>
      </c>
      <c r="F168" s="176"/>
      <c r="G168" s="177"/>
      <c r="H168" s="107">
        <v>1</v>
      </c>
      <c r="I168" s="173" t="s">
        <v>467</v>
      </c>
      <c r="J168" s="173" t="s">
        <v>680</v>
      </c>
      <c r="K168" s="173" t="s">
        <v>779</v>
      </c>
      <c r="L168" s="173" t="s">
        <v>1222</v>
      </c>
      <c r="M168" s="180" t="s">
        <v>406</v>
      </c>
      <c r="N168" s="173" t="s">
        <v>1223</v>
      </c>
      <c r="O168" s="173" t="s">
        <v>273</v>
      </c>
      <c r="P168" s="173"/>
      <c r="Q168" s="173" t="s">
        <v>61</v>
      </c>
      <c r="R168" s="173" t="s">
        <v>77</v>
      </c>
      <c r="S168" s="173" t="s">
        <v>1224</v>
      </c>
      <c r="T168" s="173"/>
      <c r="U168" s="173" t="s">
        <v>697</v>
      </c>
      <c r="V168" s="173"/>
      <c r="W168" s="173"/>
      <c r="X168" s="173"/>
      <c r="Y168" s="162"/>
      <c r="Z168" s="173"/>
      <c r="AA168" s="173"/>
      <c r="AB168" s="173"/>
      <c r="AC168" s="173" t="s">
        <v>41</v>
      </c>
      <c r="AD168" s="173" t="s">
        <v>42</v>
      </c>
      <c r="AE168" s="173"/>
      <c r="AF168" s="173"/>
      <c r="AG168" s="173" t="s">
        <v>1225</v>
      </c>
      <c r="AH168" s="173" t="s">
        <v>1226</v>
      </c>
      <c r="AI168" s="173" t="s">
        <v>834</v>
      </c>
      <c r="AJ168" s="173" t="s">
        <v>824</v>
      </c>
      <c r="AK168" s="173" t="s">
        <v>1227</v>
      </c>
      <c r="AL168" s="169" t="s">
        <v>777</v>
      </c>
      <c r="AM168" s="178"/>
      <c r="AN168" s="178" t="s">
        <v>418</v>
      </c>
      <c r="AO168" s="173" t="s">
        <v>164</v>
      </c>
      <c r="AP168" s="175">
        <v>884084</v>
      </c>
    </row>
    <row r="169" spans="1:42" x14ac:dyDescent="0.25">
      <c r="A169" s="8">
        <f t="shared" si="2"/>
        <v>168</v>
      </c>
      <c r="B169" s="165" t="s">
        <v>822</v>
      </c>
      <c r="C169" s="175" t="s">
        <v>27</v>
      </c>
      <c r="D169" s="193">
        <v>76290</v>
      </c>
      <c r="E169" s="194">
        <v>0.76458333333333339</v>
      </c>
      <c r="F169" s="51"/>
      <c r="G169" s="51">
        <v>0.90972222222222221</v>
      </c>
      <c r="H169" s="195">
        <v>1</v>
      </c>
      <c r="I169" s="192" t="s">
        <v>494</v>
      </c>
      <c r="J169" s="192" t="s">
        <v>694</v>
      </c>
      <c r="K169" s="192" t="s">
        <v>779</v>
      </c>
      <c r="L169" s="196" t="s">
        <v>1228</v>
      </c>
      <c r="M169" s="197" t="s">
        <v>406</v>
      </c>
      <c r="N169" s="6" t="s">
        <v>1229</v>
      </c>
      <c r="O169" s="6" t="s">
        <v>1230</v>
      </c>
      <c r="P169" s="192" t="s">
        <v>1231</v>
      </c>
      <c r="Q169" s="192" t="s">
        <v>61</v>
      </c>
      <c r="R169" s="192" t="s">
        <v>350</v>
      </c>
      <c r="S169" s="192" t="s">
        <v>34</v>
      </c>
      <c r="T169" s="192" t="s">
        <v>1232</v>
      </c>
      <c r="U169" s="6" t="s">
        <v>454</v>
      </c>
      <c r="V169" s="192"/>
      <c r="W169" s="192"/>
      <c r="X169" s="192"/>
      <c r="Y169" s="162"/>
      <c r="Z169" s="6"/>
      <c r="AA169" s="6"/>
      <c r="AB169" s="6"/>
      <c r="AC169" s="192" t="s">
        <v>41</v>
      </c>
      <c r="AD169" s="192" t="s">
        <v>42</v>
      </c>
      <c r="AE169" s="192"/>
      <c r="AF169" s="192"/>
      <c r="AG169" s="192" t="s">
        <v>1301</v>
      </c>
      <c r="AH169" s="192"/>
      <c r="AI169" s="257" t="s">
        <v>826</v>
      </c>
      <c r="AJ169" s="181"/>
      <c r="AK169" s="48"/>
      <c r="AL169" s="21" t="s">
        <v>146</v>
      </c>
      <c r="AM169" s="198"/>
      <c r="AN169" s="198"/>
      <c r="AO169" s="199"/>
      <c r="AP169" s="200">
        <v>884163</v>
      </c>
    </row>
    <row r="170" spans="1:42" x14ac:dyDescent="0.25">
      <c r="A170" s="8">
        <f t="shared" si="2"/>
        <v>169</v>
      </c>
      <c r="B170" s="165" t="s">
        <v>822</v>
      </c>
      <c r="C170" s="192" t="s">
        <v>56</v>
      </c>
      <c r="D170" s="193">
        <v>43422</v>
      </c>
      <c r="E170" s="194">
        <v>2.0833333333333332E-2</v>
      </c>
      <c r="F170" s="51"/>
      <c r="G170" s="51"/>
      <c r="H170" s="195">
        <v>1</v>
      </c>
      <c r="I170" s="192" t="s">
        <v>515</v>
      </c>
      <c r="J170" s="192" t="s">
        <v>694</v>
      </c>
      <c r="K170" s="192" t="s">
        <v>779</v>
      </c>
      <c r="L170" s="196" t="s">
        <v>1233</v>
      </c>
      <c r="M170" s="197" t="s">
        <v>406</v>
      </c>
      <c r="N170" s="6" t="s">
        <v>1234</v>
      </c>
      <c r="O170" s="6" t="s">
        <v>885</v>
      </c>
      <c r="P170" s="192"/>
      <c r="Q170" s="192" t="s">
        <v>32</v>
      </c>
      <c r="R170" s="192" t="s">
        <v>350</v>
      </c>
      <c r="S170" s="192" t="s">
        <v>34</v>
      </c>
      <c r="T170" s="192" t="s">
        <v>1235</v>
      </c>
      <c r="U170" s="192" t="s">
        <v>634</v>
      </c>
      <c r="V170" s="192" t="s">
        <v>736</v>
      </c>
      <c r="W170" s="192" t="s">
        <v>34</v>
      </c>
      <c r="X170" s="192" t="s">
        <v>1236</v>
      </c>
      <c r="Y170" s="162"/>
      <c r="Z170" s="6"/>
      <c r="AA170" s="6"/>
      <c r="AB170" s="6"/>
      <c r="AC170" s="192" t="s">
        <v>65</v>
      </c>
      <c r="AD170" s="192" t="s">
        <v>42</v>
      </c>
      <c r="AE170" s="192" t="s">
        <v>1237</v>
      </c>
      <c r="AF170" s="192"/>
      <c r="AG170" s="192" t="s">
        <v>1238</v>
      </c>
      <c r="AH170" s="192" t="s">
        <v>1239</v>
      </c>
      <c r="AI170" s="257" t="s">
        <v>248</v>
      </c>
      <c r="AJ170" s="181" t="s">
        <v>824</v>
      </c>
      <c r="AK170" s="48" t="s">
        <v>1240</v>
      </c>
      <c r="AL170" s="166" t="s">
        <v>777</v>
      </c>
      <c r="AM170" s="198"/>
      <c r="AN170" s="198"/>
      <c r="AO170" s="199"/>
      <c r="AP170" s="200"/>
    </row>
    <row r="171" spans="1:42" s="256" customFormat="1" x14ac:dyDescent="0.25">
      <c r="A171" s="239">
        <f>A170+1</f>
        <v>170</v>
      </c>
      <c r="B171" s="165" t="s">
        <v>822</v>
      </c>
      <c r="C171" s="241" t="s">
        <v>27</v>
      </c>
      <c r="D171" s="242">
        <v>43421</v>
      </c>
      <c r="E171" s="243">
        <v>0.8125</v>
      </c>
      <c r="F171" s="244"/>
      <c r="G171" s="244">
        <v>0.375</v>
      </c>
      <c r="H171" s="245">
        <v>1</v>
      </c>
      <c r="I171" s="246" t="s">
        <v>467</v>
      </c>
      <c r="J171" s="246" t="s">
        <v>694</v>
      </c>
      <c r="K171" s="246" t="s">
        <v>779</v>
      </c>
      <c r="L171" s="247" t="s">
        <v>1241</v>
      </c>
      <c r="M171" s="248" t="s">
        <v>406</v>
      </c>
      <c r="N171" s="240" t="s">
        <v>1242</v>
      </c>
      <c r="O171" s="240" t="s">
        <v>51</v>
      </c>
      <c r="P171" s="246" t="s">
        <v>1243</v>
      </c>
      <c r="Q171" s="246" t="s">
        <v>32</v>
      </c>
      <c r="R171" s="246" t="s">
        <v>64</v>
      </c>
      <c r="S171" s="246" t="s">
        <v>34</v>
      </c>
      <c r="T171" s="246" t="s">
        <v>1244</v>
      </c>
      <c r="U171" s="246" t="s">
        <v>447</v>
      </c>
      <c r="V171" s="246" t="s">
        <v>138</v>
      </c>
      <c r="W171" s="246" t="s">
        <v>34</v>
      </c>
      <c r="X171" s="246" t="s">
        <v>1245</v>
      </c>
      <c r="Y171" s="249"/>
      <c r="Z171" s="240"/>
      <c r="AA171" s="240"/>
      <c r="AB171" s="240"/>
      <c r="AC171" s="246" t="s">
        <v>41</v>
      </c>
      <c r="AD171" s="246" t="s">
        <v>42</v>
      </c>
      <c r="AE171" s="246"/>
      <c r="AF171" s="246"/>
      <c r="AG171" s="246" t="s">
        <v>1246</v>
      </c>
      <c r="AH171" s="246" t="s">
        <v>1247</v>
      </c>
      <c r="AI171" s="240" t="s">
        <v>841</v>
      </c>
      <c r="AJ171" s="250"/>
      <c r="AK171" s="251"/>
      <c r="AL171" s="252" t="s">
        <v>146</v>
      </c>
      <c r="AM171" s="253"/>
      <c r="AN171" s="253"/>
      <c r="AO171" s="254"/>
      <c r="AP171" s="255">
        <v>884179</v>
      </c>
    </row>
    <row r="172" spans="1:42" x14ac:dyDescent="0.25">
      <c r="A172" s="8">
        <f t="shared" si="2"/>
        <v>171</v>
      </c>
      <c r="B172" s="165" t="s">
        <v>822</v>
      </c>
      <c r="C172" s="213" t="s">
        <v>56</v>
      </c>
      <c r="D172" s="214">
        <v>43433</v>
      </c>
      <c r="E172" s="215">
        <v>0.89583333333333337</v>
      </c>
      <c r="F172" s="214">
        <v>43438</v>
      </c>
      <c r="G172" s="52"/>
      <c r="H172" s="209">
        <v>1</v>
      </c>
      <c r="I172" s="213" t="s">
        <v>419</v>
      </c>
      <c r="J172" s="213" t="s">
        <v>694</v>
      </c>
      <c r="K172" s="213" t="s">
        <v>779</v>
      </c>
      <c r="L172" s="210" t="s">
        <v>1255</v>
      </c>
      <c r="M172" s="216" t="s">
        <v>406</v>
      </c>
      <c r="N172" s="11" t="s">
        <v>1256</v>
      </c>
      <c r="O172" s="11" t="s">
        <v>151</v>
      </c>
      <c r="P172" s="17" t="s">
        <v>1261</v>
      </c>
      <c r="Q172" s="213" t="s">
        <v>32</v>
      </c>
      <c r="R172" s="192" t="s">
        <v>736</v>
      </c>
      <c r="S172" s="213" t="s">
        <v>34</v>
      </c>
      <c r="T172" s="11"/>
      <c r="U172" s="192" t="s">
        <v>447</v>
      </c>
      <c r="V172" s="192" t="s">
        <v>64</v>
      </c>
      <c r="W172" s="192" t="s">
        <v>34</v>
      </c>
      <c r="X172" s="213" t="s">
        <v>1259</v>
      </c>
      <c r="Y172" s="14"/>
      <c r="Z172" s="11"/>
      <c r="AA172" s="11"/>
      <c r="AB172" s="11"/>
      <c r="AC172" s="213" t="s">
        <v>65</v>
      </c>
      <c r="AD172" s="213" t="s">
        <v>42</v>
      </c>
      <c r="AE172" s="213" t="s">
        <v>1257</v>
      </c>
      <c r="AF172" s="213"/>
      <c r="AG172" s="213" t="s">
        <v>1258</v>
      </c>
      <c r="AH172" s="213" t="s">
        <v>1257</v>
      </c>
      <c r="AI172" s="269" t="s">
        <v>1220</v>
      </c>
      <c r="AJ172" s="71" t="s">
        <v>835</v>
      </c>
      <c r="AK172" s="47" t="s">
        <v>1260</v>
      </c>
      <c r="AL172" s="201" t="s">
        <v>146</v>
      </c>
      <c r="AM172" s="217"/>
      <c r="AN172" s="218"/>
      <c r="AO172" s="219"/>
      <c r="AP172" s="220">
        <v>881475</v>
      </c>
    </row>
    <row r="173" spans="1:42" x14ac:dyDescent="0.25">
      <c r="A173" s="8">
        <f t="shared" si="2"/>
        <v>172</v>
      </c>
      <c r="B173" s="165" t="s">
        <v>822</v>
      </c>
      <c r="C173" s="105" t="s">
        <v>56</v>
      </c>
      <c r="D173" s="119">
        <v>43436</v>
      </c>
      <c r="E173" s="104">
        <v>0.375</v>
      </c>
      <c r="F173" s="104"/>
      <c r="G173" s="104"/>
      <c r="H173" s="118">
        <v>1</v>
      </c>
      <c r="I173" s="103" t="s">
        <v>515</v>
      </c>
      <c r="J173" s="103" t="s">
        <v>730</v>
      </c>
      <c r="K173" s="189" t="s">
        <v>779</v>
      </c>
      <c r="L173" s="207" t="s">
        <v>1248</v>
      </c>
      <c r="M173" s="120" t="s">
        <v>406</v>
      </c>
      <c r="N173" s="105">
        <v>5370815</v>
      </c>
      <c r="O173" s="105">
        <v>79</v>
      </c>
      <c r="P173" s="17" t="s">
        <v>1262</v>
      </c>
      <c r="Q173" s="17" t="s">
        <v>32</v>
      </c>
      <c r="R173" s="17" t="s">
        <v>1249</v>
      </c>
      <c r="S173" s="17" t="s">
        <v>34</v>
      </c>
      <c r="T173" s="103"/>
      <c r="U173" s="20" t="s">
        <v>567</v>
      </c>
      <c r="V173" s="16" t="s">
        <v>566</v>
      </c>
      <c r="W173" s="105"/>
      <c r="X173" s="105"/>
      <c r="Y173" s="105"/>
      <c r="Z173" s="105"/>
      <c r="AA173" s="105"/>
      <c r="AB173" s="105"/>
      <c r="AC173" s="16" t="s">
        <v>65</v>
      </c>
      <c r="AD173" s="17" t="s">
        <v>42</v>
      </c>
      <c r="AE173" s="16" t="s">
        <v>1250</v>
      </c>
      <c r="AF173" s="16"/>
      <c r="AG173" s="16" t="s">
        <v>1251</v>
      </c>
      <c r="AH173" s="16" t="s">
        <v>1252</v>
      </c>
      <c r="AI173" s="16" t="s">
        <v>1253</v>
      </c>
      <c r="AJ173" s="208" t="s">
        <v>824</v>
      </c>
      <c r="AK173" s="49" t="s">
        <v>1254</v>
      </c>
      <c r="AL173" s="166" t="s">
        <v>777</v>
      </c>
      <c r="AM173" s="105"/>
      <c r="AN173" s="121"/>
      <c r="AO173" s="121"/>
      <c r="AP173" s="122">
        <v>881476</v>
      </c>
    </row>
    <row r="174" spans="1:42" x14ac:dyDescent="0.25">
      <c r="A174" s="8">
        <v>173</v>
      </c>
      <c r="B174" s="165" t="s">
        <v>822</v>
      </c>
      <c r="C174" s="175" t="s">
        <v>27</v>
      </c>
      <c r="D174" s="18">
        <v>43436</v>
      </c>
      <c r="E174" s="53">
        <v>0.13194444444444445</v>
      </c>
      <c r="F174" s="214">
        <v>43441</v>
      </c>
      <c r="G174" s="53"/>
      <c r="H174" s="209">
        <v>1</v>
      </c>
      <c r="I174" s="17" t="s">
        <v>515</v>
      </c>
      <c r="J174" s="17" t="s">
        <v>730</v>
      </c>
      <c r="K174" s="17" t="s">
        <v>779</v>
      </c>
      <c r="L174" s="207" t="s">
        <v>1265</v>
      </c>
      <c r="M174" s="211" t="s">
        <v>406</v>
      </c>
      <c r="N174" s="16">
        <v>1085291321</v>
      </c>
      <c r="O174" s="16">
        <v>27</v>
      </c>
      <c r="P174" s="270" t="s">
        <v>1326</v>
      </c>
      <c r="Q174" s="17" t="s">
        <v>32</v>
      </c>
      <c r="R174" s="17" t="s">
        <v>401</v>
      </c>
      <c r="S174" s="17" t="s">
        <v>38</v>
      </c>
      <c r="T174" s="17" t="s">
        <v>1266</v>
      </c>
      <c r="U174" s="20" t="s">
        <v>447</v>
      </c>
      <c r="V174" s="16" t="s">
        <v>64</v>
      </c>
      <c r="W174" s="16" t="s">
        <v>34</v>
      </c>
      <c r="X174" s="16" t="s">
        <v>1267</v>
      </c>
      <c r="Y174" s="16"/>
      <c r="Z174" s="16"/>
      <c r="AA174" s="16"/>
      <c r="AB174" s="16"/>
      <c r="AC174" s="16" t="s">
        <v>41</v>
      </c>
      <c r="AD174" s="17" t="s">
        <v>42</v>
      </c>
      <c r="AE174" s="16"/>
      <c r="AF174" s="16"/>
      <c r="AG174" s="17" t="s">
        <v>1268</v>
      </c>
      <c r="AH174" s="16" t="s">
        <v>642</v>
      </c>
      <c r="AI174" s="16">
        <v>6</v>
      </c>
      <c r="AJ174" s="208" t="s">
        <v>1269</v>
      </c>
      <c r="AK174" s="49" t="s">
        <v>1270</v>
      </c>
      <c r="AL174" s="16" t="s">
        <v>146</v>
      </c>
      <c r="AM174" s="16"/>
      <c r="AN174" s="19" t="s">
        <v>53</v>
      </c>
      <c r="AO174" s="19"/>
      <c r="AP174" s="212"/>
    </row>
    <row r="175" spans="1:42" x14ac:dyDescent="0.25">
      <c r="A175" s="223">
        <v>174</v>
      </c>
      <c r="B175" s="165" t="s">
        <v>822</v>
      </c>
      <c r="C175" s="175" t="s">
        <v>27</v>
      </c>
      <c r="D175" s="224">
        <v>43442</v>
      </c>
      <c r="E175" s="225">
        <v>0.54513888888888895</v>
      </c>
      <c r="F175" s="225"/>
      <c r="G175" s="225"/>
      <c r="H175" s="222">
        <v>1</v>
      </c>
      <c r="I175" s="226" t="s">
        <v>467</v>
      </c>
      <c r="J175" s="226" t="s">
        <v>730</v>
      </c>
      <c r="K175" s="17" t="s">
        <v>779</v>
      </c>
      <c r="L175" s="227" t="s">
        <v>1284</v>
      </c>
      <c r="M175" s="228"/>
      <c r="N175" s="223"/>
      <c r="O175" s="223">
        <v>5</v>
      </c>
      <c r="P175" s="223"/>
      <c r="Q175" s="226" t="s">
        <v>61</v>
      </c>
      <c r="R175" s="226" t="s">
        <v>215</v>
      </c>
      <c r="S175" s="226" t="s">
        <v>38</v>
      </c>
      <c r="T175" s="226" t="s">
        <v>1285</v>
      </c>
      <c r="U175" s="229" t="s">
        <v>1286</v>
      </c>
      <c r="V175" s="223"/>
      <c r="W175" s="223"/>
      <c r="X175" s="223"/>
      <c r="Y175" s="223"/>
      <c r="Z175" s="223"/>
      <c r="AA175" s="223"/>
      <c r="AB175" s="223"/>
      <c r="AC175" s="223" t="s">
        <v>41</v>
      </c>
      <c r="AD175" s="226" t="s">
        <v>42</v>
      </c>
      <c r="AE175" s="223"/>
      <c r="AF175" s="223"/>
      <c r="AG175" s="226" t="s">
        <v>1287</v>
      </c>
      <c r="AH175" s="223" t="s">
        <v>537</v>
      </c>
      <c r="AI175" s="223">
        <v>5</v>
      </c>
      <c r="AJ175" s="230"/>
      <c r="AK175" s="231"/>
      <c r="AL175" s="16" t="s">
        <v>146</v>
      </c>
      <c r="AM175" s="223"/>
      <c r="AN175" s="234"/>
      <c r="AO175" s="234"/>
      <c r="AP175" s="235"/>
    </row>
    <row r="176" spans="1:42" x14ac:dyDescent="0.25">
      <c r="A176" s="223">
        <v>175</v>
      </c>
      <c r="B176" s="165" t="s">
        <v>822</v>
      </c>
      <c r="C176" s="223" t="s">
        <v>56</v>
      </c>
      <c r="D176" s="224">
        <v>43443</v>
      </c>
      <c r="E176" s="225">
        <v>0.77083333333333337</v>
      </c>
      <c r="F176" s="225"/>
      <c r="G176" s="225"/>
      <c r="H176" s="222">
        <v>1</v>
      </c>
      <c r="I176" s="226" t="s">
        <v>515</v>
      </c>
      <c r="J176" s="226" t="s">
        <v>730</v>
      </c>
      <c r="K176" s="226" t="s">
        <v>779</v>
      </c>
      <c r="L176" s="227" t="s">
        <v>1271</v>
      </c>
      <c r="M176" s="228" t="s">
        <v>406</v>
      </c>
      <c r="N176" s="223">
        <v>1085291316</v>
      </c>
      <c r="O176" s="223">
        <v>27</v>
      </c>
      <c r="P176" s="226" t="s">
        <v>1279</v>
      </c>
      <c r="Q176" s="226" t="s">
        <v>61</v>
      </c>
      <c r="R176" s="226" t="s">
        <v>64</v>
      </c>
      <c r="S176" s="226" t="s">
        <v>34</v>
      </c>
      <c r="T176" s="226" t="s">
        <v>1272</v>
      </c>
      <c r="U176" s="20" t="s">
        <v>447</v>
      </c>
      <c r="V176" s="223"/>
      <c r="W176" s="223"/>
      <c r="X176" s="223"/>
      <c r="Y176" s="223"/>
      <c r="Z176" s="223"/>
      <c r="AA176" s="223"/>
      <c r="AB176" s="223"/>
      <c r="AC176" s="223" t="s">
        <v>65</v>
      </c>
      <c r="AD176" s="226" t="s">
        <v>42</v>
      </c>
      <c r="AE176" s="223"/>
      <c r="AF176" s="223" t="s">
        <v>1273</v>
      </c>
      <c r="AG176" s="226" t="s">
        <v>1274</v>
      </c>
      <c r="AH176" s="223" t="s">
        <v>1275</v>
      </c>
      <c r="AI176" s="223" t="s">
        <v>1275</v>
      </c>
      <c r="AJ176" s="230" t="s">
        <v>1276</v>
      </c>
      <c r="AK176" s="231"/>
      <c r="AL176" s="16" t="s">
        <v>146</v>
      </c>
      <c r="AM176" s="223"/>
      <c r="AN176" s="19" t="s">
        <v>1277</v>
      </c>
      <c r="AO176" s="232">
        <v>923000</v>
      </c>
      <c r="AP176" s="233">
        <v>81478</v>
      </c>
    </row>
    <row r="177" spans="1:42" x14ac:dyDescent="0.25">
      <c r="A177" s="223">
        <v>176</v>
      </c>
      <c r="B177" s="165" t="s">
        <v>822</v>
      </c>
      <c r="C177" s="175" t="s">
        <v>27</v>
      </c>
      <c r="D177" s="224">
        <v>43454</v>
      </c>
      <c r="E177" s="225">
        <v>0.11458333333333333</v>
      </c>
      <c r="F177" s="225"/>
      <c r="G177" s="225"/>
      <c r="H177" s="222">
        <v>1</v>
      </c>
      <c r="I177" s="226" t="s">
        <v>419</v>
      </c>
      <c r="J177" s="226" t="s">
        <v>730</v>
      </c>
      <c r="K177" s="226" t="s">
        <v>771</v>
      </c>
      <c r="L177" s="227" t="s">
        <v>1278</v>
      </c>
      <c r="M177" s="228" t="s">
        <v>406</v>
      </c>
      <c r="N177" s="223">
        <v>1233191570</v>
      </c>
      <c r="O177" s="223"/>
      <c r="P177" s="223"/>
      <c r="Q177" s="17" t="s">
        <v>32</v>
      </c>
      <c r="R177" s="17" t="s">
        <v>138</v>
      </c>
      <c r="S177" s="11" t="s">
        <v>34</v>
      </c>
      <c r="T177" s="17" t="s">
        <v>1280</v>
      </c>
      <c r="U177" s="20" t="s">
        <v>488</v>
      </c>
      <c r="V177" s="16" t="s">
        <v>64</v>
      </c>
      <c r="W177" s="16" t="s">
        <v>34</v>
      </c>
      <c r="X177" s="16" t="s">
        <v>1281</v>
      </c>
      <c r="Y177" s="223"/>
      <c r="Z177" s="223"/>
      <c r="AA177" s="223"/>
      <c r="AB177" s="223"/>
      <c r="AC177" s="16" t="s">
        <v>41</v>
      </c>
      <c r="AD177" s="17" t="s">
        <v>42</v>
      </c>
      <c r="AE177" s="223"/>
      <c r="AF177" s="223"/>
      <c r="AG177" s="17" t="s">
        <v>1282</v>
      </c>
      <c r="AH177" s="16" t="s">
        <v>1283</v>
      </c>
      <c r="AI177" s="223">
        <v>9</v>
      </c>
      <c r="AJ177" s="230"/>
      <c r="AK177" s="231"/>
      <c r="AL177" s="169" t="s">
        <v>777</v>
      </c>
      <c r="AM177" s="223"/>
      <c r="AN177" s="232"/>
      <c r="AO177" s="232"/>
      <c r="AP177" s="233"/>
    </row>
    <row r="178" spans="1:42" x14ac:dyDescent="0.25">
      <c r="A178" s="223">
        <v>177</v>
      </c>
      <c r="B178" s="165" t="s">
        <v>822</v>
      </c>
      <c r="C178" s="175" t="s">
        <v>27</v>
      </c>
      <c r="D178" s="224">
        <v>43455</v>
      </c>
      <c r="E178" s="225">
        <v>0.88194444444444453</v>
      </c>
      <c r="F178" s="225"/>
      <c r="G178" s="225"/>
      <c r="H178" s="222">
        <v>1</v>
      </c>
      <c r="I178" s="226" t="s">
        <v>409</v>
      </c>
      <c r="J178" s="226" t="s">
        <v>730</v>
      </c>
      <c r="K178" s="226" t="s">
        <v>779</v>
      </c>
      <c r="L178" s="227" t="s">
        <v>1288</v>
      </c>
      <c r="M178" s="228" t="s">
        <v>406</v>
      </c>
      <c r="N178" s="223">
        <v>98391733</v>
      </c>
      <c r="O178" s="223"/>
      <c r="P178" s="223"/>
      <c r="Q178" s="226" t="s">
        <v>61</v>
      </c>
      <c r="R178" s="226" t="s">
        <v>55</v>
      </c>
      <c r="S178" s="226" t="s">
        <v>34</v>
      </c>
      <c r="T178" s="226" t="s">
        <v>1289</v>
      </c>
      <c r="U178" s="229" t="s">
        <v>1290</v>
      </c>
      <c r="V178" s="223"/>
      <c r="W178" s="223"/>
      <c r="X178" s="223"/>
      <c r="Y178" s="223"/>
      <c r="Z178" s="223"/>
      <c r="AA178" s="223"/>
      <c r="AB178" s="223"/>
      <c r="AC178" s="223" t="s">
        <v>41</v>
      </c>
      <c r="AD178" s="226" t="s">
        <v>42</v>
      </c>
      <c r="AE178" s="223"/>
      <c r="AF178" s="223"/>
      <c r="AG178" s="226" t="s">
        <v>1291</v>
      </c>
      <c r="AH178" s="223" t="s">
        <v>1292</v>
      </c>
      <c r="AI178" s="223">
        <v>3</v>
      </c>
      <c r="AJ178" s="230"/>
      <c r="AK178" s="231"/>
      <c r="AL178" s="169" t="s">
        <v>777</v>
      </c>
      <c r="AM178" s="223"/>
      <c r="AN178" s="232"/>
      <c r="AO178" s="232"/>
      <c r="AP178" s="233"/>
    </row>
    <row r="179" spans="1:42" x14ac:dyDescent="0.25">
      <c r="A179" s="223">
        <v>178</v>
      </c>
      <c r="B179" s="165" t="s">
        <v>822</v>
      </c>
      <c r="C179" s="175" t="s">
        <v>27</v>
      </c>
      <c r="D179" s="224">
        <v>43456</v>
      </c>
      <c r="E179" s="225">
        <v>0.28125</v>
      </c>
      <c r="F179" s="225"/>
      <c r="G179" s="225"/>
      <c r="H179" s="222">
        <v>1</v>
      </c>
      <c r="I179" s="226" t="s">
        <v>467</v>
      </c>
      <c r="J179" s="226" t="s">
        <v>730</v>
      </c>
      <c r="K179" s="226" t="s">
        <v>779</v>
      </c>
      <c r="L179" s="227" t="s">
        <v>1293</v>
      </c>
      <c r="M179" s="228" t="s">
        <v>406</v>
      </c>
      <c r="N179" s="223">
        <v>1085273309</v>
      </c>
      <c r="O179" s="223"/>
      <c r="P179" s="226" t="s">
        <v>1294</v>
      </c>
      <c r="Q179" s="226" t="s">
        <v>32</v>
      </c>
      <c r="R179" s="226" t="s">
        <v>1295</v>
      </c>
      <c r="S179" s="226" t="s">
        <v>38</v>
      </c>
      <c r="T179" s="226" t="s">
        <v>1296</v>
      </c>
      <c r="U179" s="229" t="s">
        <v>488</v>
      </c>
      <c r="V179" s="223" t="s">
        <v>64</v>
      </c>
      <c r="W179" s="223" t="s">
        <v>34</v>
      </c>
      <c r="X179" s="223"/>
      <c r="Y179" s="223"/>
      <c r="Z179" s="223"/>
      <c r="AA179" s="223"/>
      <c r="AB179" s="223"/>
      <c r="AC179" s="223" t="s">
        <v>41</v>
      </c>
      <c r="AD179" s="226" t="s">
        <v>42</v>
      </c>
      <c r="AE179" s="223"/>
      <c r="AF179" s="223"/>
      <c r="AG179" s="226" t="s">
        <v>1297</v>
      </c>
      <c r="AH179" s="223" t="s">
        <v>1298</v>
      </c>
      <c r="AI179" s="223">
        <v>3</v>
      </c>
      <c r="AJ179" s="230"/>
      <c r="AK179" s="231"/>
      <c r="AL179" s="169" t="s">
        <v>777</v>
      </c>
      <c r="AM179" s="223"/>
      <c r="AN179" s="232"/>
      <c r="AO179" s="232"/>
      <c r="AP179" s="233">
        <v>80748</v>
      </c>
    </row>
    <row r="180" spans="1:42" x14ac:dyDescent="0.25">
      <c r="A180" s="223">
        <v>179</v>
      </c>
      <c r="B180" s="165">
        <v>2019</v>
      </c>
      <c r="C180" s="16" t="s">
        <v>27</v>
      </c>
      <c r="D180" s="18">
        <v>43821</v>
      </c>
      <c r="E180" s="225">
        <v>0.80555555555555547</v>
      </c>
      <c r="F180" s="214">
        <v>43468</v>
      </c>
      <c r="G180" s="225"/>
      <c r="H180" s="222">
        <v>1</v>
      </c>
      <c r="I180" s="17" t="s">
        <v>419</v>
      </c>
      <c r="J180" s="17" t="s">
        <v>410</v>
      </c>
      <c r="K180" s="17" t="s">
        <v>771</v>
      </c>
      <c r="L180" s="207" t="s">
        <v>1306</v>
      </c>
      <c r="M180" s="211" t="s">
        <v>406</v>
      </c>
      <c r="N180" s="223">
        <v>27071151</v>
      </c>
      <c r="O180" s="223">
        <v>78</v>
      </c>
      <c r="P180" s="17" t="s">
        <v>1307</v>
      </c>
      <c r="Q180" s="17" t="s">
        <v>61</v>
      </c>
      <c r="R180" s="17" t="s">
        <v>215</v>
      </c>
      <c r="S180" s="17" t="s">
        <v>34</v>
      </c>
      <c r="T180" s="17" t="s">
        <v>1308</v>
      </c>
      <c r="U180" s="20" t="s">
        <v>1088</v>
      </c>
      <c r="V180" s="223"/>
      <c r="W180" s="223"/>
      <c r="X180" s="223"/>
      <c r="Y180" s="223"/>
      <c r="Z180" s="223"/>
      <c r="AA180" s="223"/>
      <c r="AB180" s="223"/>
      <c r="AC180" s="16" t="s">
        <v>41</v>
      </c>
      <c r="AD180" s="17" t="s">
        <v>42</v>
      </c>
      <c r="AE180" s="223"/>
      <c r="AF180" s="223"/>
      <c r="AG180" s="17" t="s">
        <v>1309</v>
      </c>
      <c r="AH180" s="223"/>
      <c r="AI180" s="223"/>
      <c r="AJ180" s="230"/>
      <c r="AK180" s="231"/>
      <c r="AL180" s="16" t="s">
        <v>146</v>
      </c>
      <c r="AM180" s="223"/>
      <c r="AN180" s="232"/>
      <c r="AO180" s="232"/>
      <c r="AP180" s="233">
        <v>80751</v>
      </c>
    </row>
    <row r="181" spans="1:42" x14ac:dyDescent="0.25">
      <c r="A181" s="223">
        <v>180</v>
      </c>
      <c r="B181" s="165">
        <v>2019</v>
      </c>
      <c r="C181" s="16" t="s">
        <v>27</v>
      </c>
      <c r="D181" s="18">
        <v>43822</v>
      </c>
      <c r="E181" s="225">
        <v>0.65833333333333333</v>
      </c>
      <c r="F181" s="214">
        <v>43467</v>
      </c>
      <c r="G181" s="225">
        <v>0.4375</v>
      </c>
      <c r="H181" s="222">
        <v>1</v>
      </c>
      <c r="I181" s="270" t="s">
        <v>494</v>
      </c>
      <c r="J181" s="17" t="s">
        <v>410</v>
      </c>
      <c r="K181" s="17" t="s">
        <v>779</v>
      </c>
      <c r="L181" s="207" t="s">
        <v>1310</v>
      </c>
      <c r="M181" s="211" t="s">
        <v>406</v>
      </c>
      <c r="N181" s="223">
        <v>12967258</v>
      </c>
      <c r="O181" s="223">
        <v>60</v>
      </c>
      <c r="P181" s="17" t="s">
        <v>1311</v>
      </c>
      <c r="Q181" s="17" t="s">
        <v>32</v>
      </c>
      <c r="R181" s="226"/>
      <c r="S181" s="226"/>
      <c r="T181" s="226"/>
      <c r="U181" s="20" t="s">
        <v>447</v>
      </c>
      <c r="V181" s="223"/>
      <c r="W181" s="223"/>
      <c r="X181" s="223"/>
      <c r="Y181" s="223"/>
      <c r="Z181" s="223"/>
      <c r="AA181" s="223"/>
      <c r="AB181" s="223"/>
      <c r="AC181" s="223"/>
      <c r="AD181" s="226"/>
      <c r="AE181" s="223"/>
      <c r="AF181" s="223"/>
      <c r="AG181" s="17" t="s">
        <v>1312</v>
      </c>
      <c r="AH181" s="223"/>
      <c r="AI181" s="223"/>
      <c r="AJ181" s="230"/>
      <c r="AK181" s="231"/>
      <c r="AL181" s="223"/>
      <c r="AM181" s="223"/>
      <c r="AN181" s="232"/>
      <c r="AO181" s="232"/>
      <c r="AP181" s="233"/>
    </row>
    <row r="182" spans="1:42" x14ac:dyDescent="0.25">
      <c r="A182" s="223">
        <v>181</v>
      </c>
      <c r="B182" s="165">
        <v>2019</v>
      </c>
      <c r="C182" s="16" t="s">
        <v>56</v>
      </c>
      <c r="D182" s="224">
        <v>43829</v>
      </c>
      <c r="E182" s="225">
        <v>0.95694444444444438</v>
      </c>
      <c r="F182" s="214">
        <v>43473</v>
      </c>
      <c r="G182" s="225"/>
      <c r="H182" s="222">
        <v>1</v>
      </c>
      <c r="I182" s="17" t="s">
        <v>432</v>
      </c>
      <c r="J182" s="17" t="s">
        <v>410</v>
      </c>
      <c r="K182" s="17" t="s">
        <v>779</v>
      </c>
      <c r="L182" s="207" t="s">
        <v>1313</v>
      </c>
      <c r="M182" s="211" t="s">
        <v>406</v>
      </c>
      <c r="N182" s="223">
        <v>1085340117</v>
      </c>
      <c r="O182" s="223">
        <v>22</v>
      </c>
      <c r="P182" s="17" t="s">
        <v>1318</v>
      </c>
      <c r="Q182" s="17" t="s">
        <v>61</v>
      </c>
      <c r="R182" s="226"/>
      <c r="S182" s="226"/>
      <c r="T182" s="226"/>
      <c r="U182" s="20" t="s">
        <v>1088</v>
      </c>
      <c r="V182" s="223"/>
      <c r="W182" s="223"/>
      <c r="X182" s="223"/>
      <c r="Y182" s="223"/>
      <c r="Z182" s="223"/>
      <c r="AA182" s="223"/>
      <c r="AB182" s="223"/>
      <c r="AC182" s="16" t="s">
        <v>65</v>
      </c>
      <c r="AD182" s="17" t="s">
        <v>42</v>
      </c>
      <c r="AE182" s="16" t="s">
        <v>322</v>
      </c>
      <c r="AF182" s="16" t="s">
        <v>1314</v>
      </c>
      <c r="AG182" s="17" t="s">
        <v>1315</v>
      </c>
      <c r="AH182" s="16" t="s">
        <v>322</v>
      </c>
      <c r="AI182" s="16" t="s">
        <v>440</v>
      </c>
      <c r="AJ182" s="208" t="s">
        <v>824</v>
      </c>
      <c r="AK182" s="49" t="s">
        <v>1316</v>
      </c>
      <c r="AL182" s="16" t="s">
        <v>146</v>
      </c>
      <c r="AM182" s="223"/>
      <c r="AN182" s="19" t="s">
        <v>1317</v>
      </c>
      <c r="AO182" s="232"/>
      <c r="AP182" s="233"/>
    </row>
    <row r="183" spans="1:42" x14ac:dyDescent="0.25">
      <c r="A183" s="223">
        <v>181</v>
      </c>
      <c r="B183" s="223">
        <v>2019</v>
      </c>
      <c r="C183" s="223" t="s">
        <v>27</v>
      </c>
      <c r="D183" s="224">
        <v>43485</v>
      </c>
      <c r="E183" s="225">
        <v>0.45</v>
      </c>
      <c r="F183" s="214">
        <v>43490</v>
      </c>
      <c r="G183" s="225">
        <v>0.45833333333333331</v>
      </c>
      <c r="H183" s="222">
        <v>1</v>
      </c>
      <c r="I183" s="226" t="s">
        <v>409</v>
      </c>
      <c r="J183" s="226" t="s">
        <v>410</v>
      </c>
      <c r="K183" s="226" t="s">
        <v>779</v>
      </c>
      <c r="L183" s="227" t="s">
        <v>1319</v>
      </c>
      <c r="M183" s="228" t="s">
        <v>406</v>
      </c>
      <c r="N183" s="223">
        <v>1799300</v>
      </c>
      <c r="O183" s="223">
        <v>82</v>
      </c>
      <c r="P183" s="17" t="s">
        <v>1325</v>
      </c>
      <c r="Q183" s="226" t="s">
        <v>61</v>
      </c>
      <c r="R183" s="226" t="s">
        <v>138</v>
      </c>
      <c r="S183" s="226" t="s">
        <v>34</v>
      </c>
      <c r="T183" s="226" t="s">
        <v>1320</v>
      </c>
      <c r="U183" s="20" t="s">
        <v>1088</v>
      </c>
      <c r="V183" s="223"/>
      <c r="W183" s="223"/>
      <c r="X183" s="223"/>
      <c r="Y183" s="223"/>
      <c r="Z183" s="223"/>
      <c r="AA183" s="223"/>
      <c r="AB183" s="223"/>
      <c r="AC183" s="223" t="s">
        <v>41</v>
      </c>
      <c r="AD183" s="226" t="s">
        <v>42</v>
      </c>
      <c r="AE183" s="223"/>
      <c r="AF183" s="223"/>
      <c r="AG183" s="226" t="s">
        <v>1321</v>
      </c>
      <c r="AH183" s="223" t="s">
        <v>1322</v>
      </c>
      <c r="AI183" s="223">
        <v>6</v>
      </c>
      <c r="AJ183" s="230" t="s">
        <v>824</v>
      </c>
      <c r="AK183" s="231" t="s">
        <v>1323</v>
      </c>
      <c r="AL183" s="223" t="s">
        <v>146</v>
      </c>
      <c r="AM183" s="223"/>
      <c r="AN183" s="232" t="s">
        <v>1324</v>
      </c>
      <c r="AO183" s="232">
        <v>48</v>
      </c>
      <c r="AP183" s="233">
        <v>884401</v>
      </c>
    </row>
  </sheetData>
  <conditionalFormatting sqref="N71">
    <cfRule type="duplicateValues" dxfId="267" priority="6"/>
  </conditionalFormatting>
  <conditionalFormatting sqref="N96">
    <cfRule type="duplicateValues" dxfId="266" priority="5"/>
  </conditionalFormatting>
  <conditionalFormatting sqref="N104">
    <cfRule type="duplicateValues" dxfId="265" priority="4"/>
  </conditionalFormatting>
  <conditionalFormatting sqref="N106:N112">
    <cfRule type="duplicateValues" dxfId="264" priority="3"/>
  </conditionalFormatting>
  <conditionalFormatting sqref="N114">
    <cfRule type="duplicateValues" dxfId="263" priority="2"/>
  </conditionalFormatting>
  <conditionalFormatting sqref="N116:N128">
    <cfRule type="duplicateValues" dxfId="262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R12"/>
  <sheetViews>
    <sheetView topLeftCell="L1" workbookViewId="0">
      <pane xSplit="2" topLeftCell="N1" activePane="topRight" state="frozen"/>
      <selection activeCell="L1" sqref="L1"/>
      <selection pane="topRight" activeCell="B13" sqref="B13"/>
    </sheetView>
  </sheetViews>
  <sheetFormatPr baseColWidth="10" defaultRowHeight="15" x14ac:dyDescent="0.25"/>
  <cols>
    <col min="1" max="1" width="8" style="65" hidden="1" customWidth="1"/>
    <col min="3" max="3" width="13.140625" customWidth="1"/>
    <col min="5" max="5" width="12.85546875" customWidth="1"/>
    <col min="7" max="7" width="11.28515625" customWidth="1"/>
    <col min="8" max="8" width="0.85546875" style="108" hidden="1" customWidth="1"/>
    <col min="10" max="10" width="13.7109375" customWidth="1"/>
    <col min="11" max="11" width="0" hidden="1" customWidth="1"/>
    <col min="12" max="12" width="36.42578125" style="60" customWidth="1"/>
    <col min="13" max="13" width="12.28515625" style="60" hidden="1" customWidth="1"/>
    <col min="14" max="14" width="15.140625" customWidth="1"/>
    <col min="15" max="15" width="9.28515625" customWidth="1"/>
    <col min="16" max="16" width="26.140625" customWidth="1"/>
    <col min="18" max="18" width="16.42578125" customWidth="1"/>
    <col min="19" max="19" width="14.140625" customWidth="1"/>
    <col min="20" max="20" width="12" customWidth="1"/>
    <col min="21" max="21" width="37.42578125" customWidth="1"/>
    <col min="22" max="22" width="12.85546875" customWidth="1"/>
    <col min="23" max="23" width="12" customWidth="1"/>
    <col min="24" max="24" width="7.85546875" customWidth="1"/>
    <col min="25" max="30" width="10.85546875" hidden="1" customWidth="1"/>
    <col min="31" max="31" width="11.85546875" hidden="1" customWidth="1"/>
    <col min="32" max="32" width="10.85546875" hidden="1" customWidth="1"/>
    <col min="33" max="33" width="28.28515625" customWidth="1"/>
    <col min="34" max="34" width="22.140625" customWidth="1"/>
    <col min="35" max="35" width="12.7109375" bestFit="1" customWidth="1"/>
    <col min="36" max="36" width="13.42578125" style="339" customWidth="1"/>
    <col min="37" max="37" width="63.42578125" style="22" customWidth="1"/>
    <col min="38" max="38" width="36" customWidth="1"/>
    <col min="39" max="39" width="21.7109375" customWidth="1"/>
    <col min="40" max="40" width="40.140625" customWidth="1"/>
    <col min="41" max="41" width="7.85546875" customWidth="1"/>
    <col min="42" max="42" width="10.85546875" customWidth="1"/>
  </cols>
  <sheetData>
    <row r="1" spans="1:44" s="22" customFormat="1" ht="74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4" t="s">
        <v>404</v>
      </c>
      <c r="G1" s="23" t="s">
        <v>405</v>
      </c>
      <c r="H1" s="106" t="s">
        <v>1144</v>
      </c>
      <c r="I1" s="2" t="s">
        <v>1305</v>
      </c>
      <c r="J1" s="2" t="s">
        <v>1304</v>
      </c>
      <c r="K1" s="2" t="s">
        <v>5</v>
      </c>
      <c r="L1" s="23" t="s">
        <v>762</v>
      </c>
      <c r="M1" s="23" t="s">
        <v>1067</v>
      </c>
      <c r="N1" s="2" t="s">
        <v>1068</v>
      </c>
      <c r="O1" s="2" t="s">
        <v>6</v>
      </c>
      <c r="P1" s="2" t="s">
        <v>7</v>
      </c>
      <c r="Q1" s="2" t="s">
        <v>1069</v>
      </c>
      <c r="R1" s="2" t="s">
        <v>8</v>
      </c>
      <c r="S1" s="2" t="s">
        <v>9</v>
      </c>
      <c r="T1" s="2" t="s">
        <v>10</v>
      </c>
      <c r="U1" s="2" t="s">
        <v>11</v>
      </c>
      <c r="V1" s="2" t="s">
        <v>12</v>
      </c>
      <c r="W1" s="2" t="s">
        <v>13</v>
      </c>
      <c r="X1" s="2" t="s">
        <v>14</v>
      </c>
      <c r="Y1" s="2" t="s">
        <v>15</v>
      </c>
      <c r="Z1" s="23" t="s">
        <v>763</v>
      </c>
      <c r="AA1" s="23" t="s">
        <v>764</v>
      </c>
      <c r="AB1" s="23" t="s">
        <v>765</v>
      </c>
      <c r="AC1" s="2" t="s">
        <v>16</v>
      </c>
      <c r="AD1" s="2" t="s">
        <v>17</v>
      </c>
      <c r="AE1" s="2" t="s">
        <v>18</v>
      </c>
      <c r="AF1" s="2" t="s">
        <v>19</v>
      </c>
      <c r="AG1" s="2" t="s">
        <v>766</v>
      </c>
      <c r="AH1" s="2" t="s">
        <v>20</v>
      </c>
      <c r="AI1" s="23" t="s">
        <v>407</v>
      </c>
      <c r="AJ1" s="2" t="s">
        <v>21</v>
      </c>
      <c r="AK1" s="23" t="s">
        <v>767</v>
      </c>
      <c r="AL1" s="2" t="s">
        <v>22</v>
      </c>
      <c r="AM1" s="3" t="s">
        <v>23</v>
      </c>
      <c r="AN1" s="4" t="s">
        <v>24</v>
      </c>
      <c r="AO1" s="5" t="s">
        <v>25</v>
      </c>
      <c r="AP1" s="271" t="s">
        <v>408</v>
      </c>
      <c r="AQ1" s="272" t="s">
        <v>1327</v>
      </c>
      <c r="AR1" s="22" t="s">
        <v>1327</v>
      </c>
    </row>
    <row r="2" spans="1:44" s="333" customFormat="1" x14ac:dyDescent="0.25">
      <c r="A2" s="320">
        <v>179</v>
      </c>
      <c r="B2" s="321">
        <v>2018</v>
      </c>
      <c r="C2" s="320" t="s">
        <v>27</v>
      </c>
      <c r="D2" s="322">
        <v>43456</v>
      </c>
      <c r="E2" s="323">
        <v>0.80555555555555547</v>
      </c>
      <c r="F2" s="324">
        <v>43468</v>
      </c>
      <c r="G2" s="323"/>
      <c r="H2" s="325">
        <v>1</v>
      </c>
      <c r="I2" s="326" t="s">
        <v>467</v>
      </c>
      <c r="J2" s="326" t="s">
        <v>730</v>
      </c>
      <c r="K2" s="326" t="s">
        <v>771</v>
      </c>
      <c r="L2" s="327" t="s">
        <v>1306</v>
      </c>
      <c r="M2" s="328" t="s">
        <v>406</v>
      </c>
      <c r="N2" s="320">
        <v>27071151</v>
      </c>
      <c r="O2" s="320">
        <v>78</v>
      </c>
      <c r="P2" s="326" t="s">
        <v>1307</v>
      </c>
      <c r="Q2" s="326" t="s">
        <v>61</v>
      </c>
      <c r="R2" s="326" t="s">
        <v>215</v>
      </c>
      <c r="S2" s="326" t="s">
        <v>34</v>
      </c>
      <c r="T2" s="326" t="s">
        <v>1308</v>
      </c>
      <c r="U2" s="326" t="s">
        <v>1088</v>
      </c>
      <c r="V2" s="320"/>
      <c r="W2" s="320"/>
      <c r="X2" s="320"/>
      <c r="Y2" s="320"/>
      <c r="Z2" s="320"/>
      <c r="AA2" s="320"/>
      <c r="AB2" s="320"/>
      <c r="AC2" s="320" t="s">
        <v>41</v>
      </c>
      <c r="AD2" s="326" t="s">
        <v>42</v>
      </c>
      <c r="AE2" s="320"/>
      <c r="AF2" s="320"/>
      <c r="AG2" s="326" t="s">
        <v>1309</v>
      </c>
      <c r="AH2" s="329" t="s">
        <v>1338</v>
      </c>
      <c r="AI2" s="329" t="s">
        <v>584</v>
      </c>
      <c r="AJ2" s="329" t="s">
        <v>1339</v>
      </c>
      <c r="AK2" s="334" t="s">
        <v>1340</v>
      </c>
      <c r="AL2" s="320" t="s">
        <v>146</v>
      </c>
      <c r="AM2" s="320"/>
      <c r="AN2" s="330" t="s">
        <v>418</v>
      </c>
      <c r="AO2" s="330">
        <v>14</v>
      </c>
      <c r="AP2" s="331">
        <v>884319</v>
      </c>
      <c r="AQ2" s="332"/>
    </row>
    <row r="3" spans="1:44" s="333" customFormat="1" x14ac:dyDescent="0.25">
      <c r="A3" s="320">
        <v>180</v>
      </c>
      <c r="B3" s="321">
        <v>2018</v>
      </c>
      <c r="C3" s="320" t="s">
        <v>27</v>
      </c>
      <c r="D3" s="322">
        <v>43457</v>
      </c>
      <c r="E3" s="323">
        <v>0.65833333333333333</v>
      </c>
      <c r="F3" s="324">
        <v>43467</v>
      </c>
      <c r="G3" s="323">
        <v>0.4375</v>
      </c>
      <c r="H3" s="325">
        <v>1</v>
      </c>
      <c r="I3" s="326" t="s">
        <v>515</v>
      </c>
      <c r="J3" s="326" t="s">
        <v>730</v>
      </c>
      <c r="K3" s="326" t="s">
        <v>779</v>
      </c>
      <c r="L3" s="327" t="s">
        <v>1310</v>
      </c>
      <c r="M3" s="328" t="s">
        <v>406</v>
      </c>
      <c r="N3" s="320">
        <v>12967258</v>
      </c>
      <c r="O3" s="320">
        <v>60</v>
      </c>
      <c r="P3" s="326" t="s">
        <v>1311</v>
      </c>
      <c r="Q3" s="326" t="s">
        <v>32</v>
      </c>
      <c r="R3" s="329" t="s">
        <v>64</v>
      </c>
      <c r="S3" s="329" t="s">
        <v>34</v>
      </c>
      <c r="T3" s="329" t="s">
        <v>1337</v>
      </c>
      <c r="U3" s="326" t="s">
        <v>447</v>
      </c>
      <c r="V3" s="320"/>
      <c r="W3" s="320"/>
      <c r="X3" s="320"/>
      <c r="Y3" s="320"/>
      <c r="Z3" s="320"/>
      <c r="AA3" s="320"/>
      <c r="AB3" s="320"/>
      <c r="AC3" s="320"/>
      <c r="AD3" s="326"/>
      <c r="AE3" s="320"/>
      <c r="AF3" s="320"/>
      <c r="AG3" s="326" t="s">
        <v>1334</v>
      </c>
      <c r="AH3" s="320" t="s">
        <v>606</v>
      </c>
      <c r="AI3" s="320">
        <v>5</v>
      </c>
      <c r="AJ3" s="336" t="s">
        <v>1335</v>
      </c>
      <c r="AK3" s="334" t="s">
        <v>1336</v>
      </c>
      <c r="AL3" s="320" t="s">
        <v>146</v>
      </c>
      <c r="AM3" s="320"/>
      <c r="AN3" s="330" t="s">
        <v>418</v>
      </c>
      <c r="AO3" s="330">
        <v>103</v>
      </c>
      <c r="AP3" s="331">
        <v>884322</v>
      </c>
      <c r="AQ3" s="332"/>
    </row>
    <row r="4" spans="1:44" s="333" customFormat="1" ht="60" x14ac:dyDescent="0.25">
      <c r="A4" s="320">
        <v>181</v>
      </c>
      <c r="B4" s="321">
        <v>2018</v>
      </c>
      <c r="C4" s="320" t="s">
        <v>56</v>
      </c>
      <c r="D4" s="322">
        <v>43464</v>
      </c>
      <c r="E4" s="323">
        <v>0.95694444444444438</v>
      </c>
      <c r="F4" s="324">
        <v>43473</v>
      </c>
      <c r="G4" s="323"/>
      <c r="H4" s="325">
        <v>1</v>
      </c>
      <c r="I4" s="326" t="s">
        <v>515</v>
      </c>
      <c r="J4" s="326" t="s">
        <v>730</v>
      </c>
      <c r="K4" s="326" t="s">
        <v>779</v>
      </c>
      <c r="L4" s="327" t="s">
        <v>1313</v>
      </c>
      <c r="M4" s="328" t="s">
        <v>406</v>
      </c>
      <c r="N4" s="320">
        <v>1085340117</v>
      </c>
      <c r="O4" s="320">
        <v>22</v>
      </c>
      <c r="P4" s="326"/>
      <c r="Q4" s="326" t="s">
        <v>61</v>
      </c>
      <c r="R4" s="326" t="s">
        <v>138</v>
      </c>
      <c r="S4" s="326" t="s">
        <v>1195</v>
      </c>
      <c r="T4" s="326"/>
      <c r="U4" s="326" t="s">
        <v>1088</v>
      </c>
      <c r="V4" s="320"/>
      <c r="W4" s="320"/>
      <c r="X4" s="320"/>
      <c r="Y4" s="320"/>
      <c r="Z4" s="320"/>
      <c r="AA4" s="320"/>
      <c r="AB4" s="320"/>
      <c r="AC4" s="320" t="s">
        <v>65</v>
      </c>
      <c r="AD4" s="326" t="s">
        <v>42</v>
      </c>
      <c r="AE4" s="320" t="s">
        <v>322</v>
      </c>
      <c r="AF4" s="320" t="s">
        <v>1314</v>
      </c>
      <c r="AG4" s="326" t="s">
        <v>1315</v>
      </c>
      <c r="AH4" s="320" t="s">
        <v>322</v>
      </c>
      <c r="AI4" s="320" t="s">
        <v>440</v>
      </c>
      <c r="AJ4" s="336" t="s">
        <v>824</v>
      </c>
      <c r="AK4" s="334" t="s">
        <v>1333</v>
      </c>
      <c r="AL4" s="320" t="s">
        <v>146</v>
      </c>
      <c r="AM4" s="320"/>
      <c r="AN4" s="330" t="s">
        <v>1317</v>
      </c>
      <c r="AO4" s="330"/>
      <c r="AP4" s="331"/>
      <c r="AQ4" s="332"/>
    </row>
    <row r="5" spans="1:44" s="65" customFormat="1" x14ac:dyDescent="0.25">
      <c r="A5" s="223">
        <v>182</v>
      </c>
      <c r="B5" s="165">
        <v>2019</v>
      </c>
      <c r="C5" s="223" t="s">
        <v>27</v>
      </c>
      <c r="D5" s="224">
        <v>43485</v>
      </c>
      <c r="E5" s="225">
        <v>0.45</v>
      </c>
      <c r="F5" s="214">
        <v>43490</v>
      </c>
      <c r="G5" s="225">
        <v>0.45833333333333331</v>
      </c>
      <c r="H5" s="222">
        <v>1</v>
      </c>
      <c r="I5" s="17" t="s">
        <v>515</v>
      </c>
      <c r="J5" s="226" t="s">
        <v>410</v>
      </c>
      <c r="K5" s="226" t="s">
        <v>779</v>
      </c>
      <c r="L5" s="227" t="s">
        <v>1319</v>
      </c>
      <c r="M5" s="228" t="s">
        <v>406</v>
      </c>
      <c r="N5" s="223">
        <v>1799300</v>
      </c>
      <c r="O5" s="223">
        <v>82</v>
      </c>
      <c r="P5" s="17" t="s">
        <v>1350</v>
      </c>
      <c r="Q5" s="226" t="s">
        <v>61</v>
      </c>
      <c r="R5" s="226" t="s">
        <v>138</v>
      </c>
      <c r="S5" s="226" t="s">
        <v>34</v>
      </c>
      <c r="T5" s="226" t="s">
        <v>1320</v>
      </c>
      <c r="U5" s="20" t="s">
        <v>1088</v>
      </c>
      <c r="V5" s="223"/>
      <c r="W5" s="223"/>
      <c r="X5" s="223"/>
      <c r="Y5" s="223"/>
      <c r="Z5" s="223"/>
      <c r="AA5" s="223"/>
      <c r="AB5" s="223"/>
      <c r="AC5" s="223" t="s">
        <v>41</v>
      </c>
      <c r="AD5" s="226" t="s">
        <v>42</v>
      </c>
      <c r="AE5" s="223"/>
      <c r="AF5" s="223"/>
      <c r="AG5" s="226" t="s">
        <v>1321</v>
      </c>
      <c r="AH5" s="223" t="s">
        <v>1322</v>
      </c>
      <c r="AI5" s="223">
        <v>6</v>
      </c>
      <c r="AJ5" s="337" t="s">
        <v>824</v>
      </c>
      <c r="AK5" s="230" t="s">
        <v>1323</v>
      </c>
      <c r="AL5" s="223" t="s">
        <v>146</v>
      </c>
      <c r="AM5" s="223"/>
      <c r="AN5" s="232" t="s">
        <v>1324</v>
      </c>
      <c r="AO5" s="232">
        <v>48</v>
      </c>
      <c r="AP5" s="273">
        <v>884401</v>
      </c>
      <c r="AQ5" s="285"/>
    </row>
    <row r="6" spans="1:44" s="65" customFormat="1" ht="30" x14ac:dyDescent="0.25">
      <c r="A6" s="275">
        <v>183</v>
      </c>
      <c r="B6" s="165">
        <v>2019</v>
      </c>
      <c r="C6" s="276" t="s">
        <v>27</v>
      </c>
      <c r="D6" s="277">
        <v>43498</v>
      </c>
      <c r="E6" s="278">
        <v>0.34930555555555554</v>
      </c>
      <c r="F6" s="279"/>
      <c r="G6" s="279"/>
      <c r="H6" s="274"/>
      <c r="I6" s="166" t="s">
        <v>467</v>
      </c>
      <c r="J6" s="166" t="s">
        <v>444</v>
      </c>
      <c r="K6" s="166" t="s">
        <v>771</v>
      </c>
      <c r="L6" s="166" t="s">
        <v>1328</v>
      </c>
      <c r="M6" s="165" t="s">
        <v>406</v>
      </c>
      <c r="N6" s="172">
        <v>30722402</v>
      </c>
      <c r="O6" s="165">
        <v>57</v>
      </c>
      <c r="P6" s="166" t="s">
        <v>1329</v>
      </c>
      <c r="Q6" s="166" t="s">
        <v>61</v>
      </c>
      <c r="R6" s="166" t="s">
        <v>64</v>
      </c>
      <c r="S6" s="166" t="s">
        <v>34</v>
      </c>
      <c r="T6" s="280"/>
      <c r="U6" s="173" t="s">
        <v>413</v>
      </c>
      <c r="V6" s="275"/>
      <c r="W6" s="275"/>
      <c r="X6" s="275"/>
      <c r="Y6" s="275"/>
      <c r="Z6" s="275"/>
      <c r="AA6" s="275"/>
      <c r="AB6" s="275"/>
      <c r="AC6" s="275" t="s">
        <v>41</v>
      </c>
      <c r="AD6" s="280" t="s">
        <v>42</v>
      </c>
      <c r="AE6" s="275"/>
      <c r="AF6" s="275"/>
      <c r="AG6" s="166" t="s">
        <v>1330</v>
      </c>
      <c r="AH6" s="166" t="s">
        <v>386</v>
      </c>
      <c r="AI6" s="165">
        <v>7</v>
      </c>
      <c r="AJ6" s="166" t="s">
        <v>824</v>
      </c>
      <c r="AK6" s="166" t="s">
        <v>1331</v>
      </c>
      <c r="AL6" s="166" t="s">
        <v>146</v>
      </c>
      <c r="AM6" s="169"/>
      <c r="AN6" s="169" t="s">
        <v>1332</v>
      </c>
      <c r="AO6" s="166" t="s">
        <v>243</v>
      </c>
      <c r="AP6" s="169">
        <v>884443</v>
      </c>
      <c r="AQ6" s="281"/>
    </row>
    <row r="7" spans="1:44" s="65" customFormat="1" ht="30" x14ac:dyDescent="0.25">
      <c r="A7" s="275">
        <v>184</v>
      </c>
      <c r="B7" s="275">
        <v>2019</v>
      </c>
      <c r="C7" s="275" t="s">
        <v>27</v>
      </c>
      <c r="D7" s="282">
        <v>43512</v>
      </c>
      <c r="E7" s="279">
        <v>0.9375</v>
      </c>
      <c r="F7" s="279"/>
      <c r="G7" s="279"/>
      <c r="H7" s="274"/>
      <c r="I7" s="280" t="s">
        <v>467</v>
      </c>
      <c r="J7" s="280" t="s">
        <v>444</v>
      </c>
      <c r="K7" s="280" t="s">
        <v>779</v>
      </c>
      <c r="L7" s="207" t="s">
        <v>1348</v>
      </c>
      <c r="M7" s="283" t="s">
        <v>406</v>
      </c>
      <c r="N7" s="275">
        <v>1085245381</v>
      </c>
      <c r="O7" s="275">
        <v>34</v>
      </c>
      <c r="P7" s="166" t="s">
        <v>1349</v>
      </c>
      <c r="Q7" s="17" t="s">
        <v>32</v>
      </c>
      <c r="R7" s="17" t="s">
        <v>64</v>
      </c>
      <c r="S7" s="17" t="s">
        <v>34</v>
      </c>
      <c r="T7" s="17" t="s">
        <v>1351</v>
      </c>
      <c r="U7" s="294" t="s">
        <v>447</v>
      </c>
      <c r="V7" s="275"/>
      <c r="W7" s="275"/>
      <c r="X7" s="275"/>
      <c r="Y7" s="275"/>
      <c r="Z7" s="275"/>
      <c r="AA7" s="275"/>
      <c r="AB7" s="275"/>
      <c r="AC7" s="16" t="s">
        <v>41</v>
      </c>
      <c r="AD7" s="17" t="s">
        <v>42</v>
      </c>
      <c r="AE7" s="14"/>
      <c r="AF7" s="275"/>
      <c r="AG7" s="16" t="s">
        <v>1352</v>
      </c>
      <c r="AH7" s="16" t="s">
        <v>1353</v>
      </c>
      <c r="AI7" s="275">
        <v>6</v>
      </c>
      <c r="AJ7" s="286" t="s">
        <v>824</v>
      </c>
      <c r="AK7" s="208" t="s">
        <v>1354</v>
      </c>
      <c r="AL7" s="16" t="s">
        <v>146</v>
      </c>
      <c r="AM7" s="275"/>
      <c r="AN7" s="19" t="s">
        <v>418</v>
      </c>
      <c r="AO7" s="284">
        <v>8</v>
      </c>
      <c r="AP7" s="281">
        <v>884492</v>
      </c>
      <c r="AQ7" s="281"/>
    </row>
    <row r="8" spans="1:44" x14ac:dyDescent="0.25">
      <c r="A8" s="288">
        <v>185</v>
      </c>
      <c r="B8" s="288">
        <v>2019</v>
      </c>
      <c r="C8" s="288" t="s">
        <v>56</v>
      </c>
      <c r="D8" s="289">
        <v>43519</v>
      </c>
      <c r="E8" s="290">
        <v>0.25</v>
      </c>
      <c r="F8" s="214">
        <v>43521</v>
      </c>
      <c r="G8" s="290"/>
      <c r="H8" s="287"/>
      <c r="I8" s="291" t="s">
        <v>467</v>
      </c>
      <c r="J8" s="291" t="s">
        <v>444</v>
      </c>
      <c r="K8" s="291" t="s">
        <v>779</v>
      </c>
      <c r="L8" s="292" t="s">
        <v>1341</v>
      </c>
      <c r="M8" s="293" t="s">
        <v>406</v>
      </c>
      <c r="N8" s="288">
        <v>1085341035</v>
      </c>
      <c r="O8" s="288">
        <v>20</v>
      </c>
      <c r="P8" s="288"/>
      <c r="Q8" s="291" t="s">
        <v>369</v>
      </c>
      <c r="R8" s="291" t="s">
        <v>64</v>
      </c>
      <c r="S8" s="291" t="s">
        <v>34</v>
      </c>
      <c r="T8" s="291" t="s">
        <v>1342</v>
      </c>
      <c r="U8" s="294" t="s">
        <v>447</v>
      </c>
      <c r="V8" s="288"/>
      <c r="W8" s="288"/>
      <c r="X8" s="288"/>
      <c r="Y8" s="288"/>
      <c r="Z8" s="288"/>
      <c r="AA8" s="288"/>
      <c r="AB8" s="288"/>
      <c r="AC8" s="288" t="s">
        <v>65</v>
      </c>
      <c r="AD8" s="291" t="s">
        <v>42</v>
      </c>
      <c r="AE8" s="288"/>
      <c r="AF8" s="288" t="s">
        <v>1343</v>
      </c>
      <c r="AG8" s="291" t="s">
        <v>1344</v>
      </c>
      <c r="AH8" s="288" t="s">
        <v>1345</v>
      </c>
      <c r="AI8" s="288"/>
      <c r="AJ8" s="338" t="s">
        <v>1346</v>
      </c>
      <c r="AK8" s="295" t="s">
        <v>1347</v>
      </c>
      <c r="AL8" s="288" t="s">
        <v>777</v>
      </c>
      <c r="AM8" s="288"/>
      <c r="AN8" s="309" t="s">
        <v>418</v>
      </c>
      <c r="AO8" s="296"/>
      <c r="AP8" s="297"/>
      <c r="AQ8" s="297"/>
    </row>
    <row r="9" spans="1:44" x14ac:dyDescent="0.25">
      <c r="A9" s="299">
        <v>186</v>
      </c>
      <c r="B9" s="299">
        <v>2019</v>
      </c>
      <c r="C9" s="299" t="s">
        <v>27</v>
      </c>
      <c r="D9" s="310">
        <v>43555</v>
      </c>
      <c r="E9" s="300">
        <v>0.24305555555555555</v>
      </c>
      <c r="F9" s="300"/>
      <c r="G9" s="300"/>
      <c r="H9" s="298"/>
      <c r="I9" s="301" t="s">
        <v>515</v>
      </c>
      <c r="J9" s="301" t="s">
        <v>495</v>
      </c>
      <c r="K9" s="301" t="s">
        <v>779</v>
      </c>
      <c r="L9" s="302" t="s">
        <v>1355</v>
      </c>
      <c r="M9" s="303" t="s">
        <v>406</v>
      </c>
      <c r="N9" s="299">
        <v>1144027663</v>
      </c>
      <c r="O9" s="299">
        <v>30</v>
      </c>
      <c r="P9" s="306" t="s">
        <v>1356</v>
      </c>
      <c r="Q9" s="17" t="s">
        <v>61</v>
      </c>
      <c r="R9" s="301"/>
      <c r="S9" s="301"/>
      <c r="T9" s="301"/>
      <c r="U9" s="20" t="s">
        <v>1357</v>
      </c>
      <c r="V9" s="299"/>
      <c r="W9" s="299"/>
      <c r="X9" s="299"/>
      <c r="Y9" s="299"/>
      <c r="Z9" s="299"/>
      <c r="AA9" s="299"/>
      <c r="AB9" s="299"/>
      <c r="AC9" s="16" t="s">
        <v>41</v>
      </c>
      <c r="AD9" s="17" t="s">
        <v>42</v>
      </c>
      <c r="AE9" s="299"/>
      <c r="AF9" s="299"/>
      <c r="AG9" s="307" t="s">
        <v>1358</v>
      </c>
      <c r="AH9" s="307" t="s">
        <v>1359</v>
      </c>
      <c r="AI9" s="308">
        <v>9</v>
      </c>
      <c r="AJ9" s="307" t="s">
        <v>824</v>
      </c>
      <c r="AK9" s="307" t="s">
        <v>338</v>
      </c>
      <c r="AL9" s="16" t="s">
        <v>777</v>
      </c>
      <c r="AM9" s="299"/>
      <c r="AN9" s="309" t="s">
        <v>418</v>
      </c>
      <c r="AO9" s="304">
        <v>9</v>
      </c>
      <c r="AP9" s="309">
        <v>884647</v>
      </c>
      <c r="AQ9" s="305"/>
    </row>
    <row r="10" spans="1:44" x14ac:dyDescent="0.25">
      <c r="A10" s="299">
        <v>187</v>
      </c>
      <c r="B10" s="299">
        <v>2019</v>
      </c>
      <c r="C10" s="299" t="s">
        <v>27</v>
      </c>
      <c r="D10" s="310">
        <v>43555</v>
      </c>
      <c r="E10" s="300">
        <v>0.1986111111111111</v>
      </c>
      <c r="F10" s="214">
        <v>43562</v>
      </c>
      <c r="G10" s="300">
        <v>0.52777777777777779</v>
      </c>
      <c r="H10" s="298"/>
      <c r="I10" s="17" t="s">
        <v>515</v>
      </c>
      <c r="J10" s="17" t="s">
        <v>495</v>
      </c>
      <c r="K10" s="17" t="s">
        <v>771</v>
      </c>
      <c r="L10" s="302" t="s">
        <v>1360</v>
      </c>
      <c r="M10" s="303" t="s">
        <v>406</v>
      </c>
      <c r="N10" s="299">
        <v>1085261528</v>
      </c>
      <c r="O10" s="299">
        <v>32</v>
      </c>
      <c r="P10" s="306" t="s">
        <v>1364</v>
      </c>
      <c r="Q10" s="17" t="s">
        <v>815</v>
      </c>
      <c r="R10" s="301"/>
      <c r="S10" s="301"/>
      <c r="T10" s="301"/>
      <c r="U10" s="20" t="s">
        <v>447</v>
      </c>
      <c r="V10" s="16" t="s">
        <v>64</v>
      </c>
      <c r="W10" s="16" t="s">
        <v>34</v>
      </c>
      <c r="X10" s="16" t="s">
        <v>1365</v>
      </c>
      <c r="Y10" s="299"/>
      <c r="Z10" s="299"/>
      <c r="AA10" s="299"/>
      <c r="AB10" s="299"/>
      <c r="AC10" s="16" t="s">
        <v>41</v>
      </c>
      <c r="AD10" s="17" t="s">
        <v>42</v>
      </c>
      <c r="AE10" s="299"/>
      <c r="AF10" s="299"/>
      <c r="AG10" s="301" t="s">
        <v>1361</v>
      </c>
      <c r="AH10" s="299" t="s">
        <v>1362</v>
      </c>
      <c r="AI10" s="299"/>
      <c r="AJ10" s="286" t="s">
        <v>824</v>
      </c>
      <c r="AK10" s="340" t="s">
        <v>1363</v>
      </c>
      <c r="AL10" s="16" t="s">
        <v>146</v>
      </c>
      <c r="AM10" s="299"/>
      <c r="AN10" s="304"/>
      <c r="AO10" s="304"/>
      <c r="AP10" s="305"/>
      <c r="AQ10" s="305"/>
    </row>
    <row r="11" spans="1:44" ht="30" x14ac:dyDescent="0.25">
      <c r="A11" s="312">
        <v>188</v>
      </c>
      <c r="B11" s="312">
        <v>2019</v>
      </c>
      <c r="C11" s="312" t="s">
        <v>27</v>
      </c>
      <c r="D11" s="313">
        <v>43555</v>
      </c>
      <c r="E11" s="314"/>
      <c r="F11" s="214">
        <v>43575</v>
      </c>
      <c r="G11" s="314">
        <v>0.19791666666666666</v>
      </c>
      <c r="H11" s="311"/>
      <c r="I11" s="17" t="s">
        <v>515</v>
      </c>
      <c r="J11" s="17" t="s">
        <v>495</v>
      </c>
      <c r="K11" s="17" t="s">
        <v>779</v>
      </c>
      <c r="L11" s="316" t="s">
        <v>1366</v>
      </c>
      <c r="M11" s="317" t="s">
        <v>406</v>
      </c>
      <c r="N11" s="312"/>
      <c r="O11" s="312">
        <v>51</v>
      </c>
      <c r="P11" s="306" t="s">
        <v>1367</v>
      </c>
      <c r="Q11" s="307" t="s">
        <v>32</v>
      </c>
      <c r="R11" s="307" t="s">
        <v>64</v>
      </c>
      <c r="S11" s="307" t="s">
        <v>34</v>
      </c>
      <c r="T11" s="307" t="s">
        <v>1375</v>
      </c>
      <c r="U11" s="20" t="s">
        <v>447</v>
      </c>
      <c r="V11" s="312"/>
      <c r="W11" s="312"/>
      <c r="X11" s="312"/>
      <c r="Y11" s="312"/>
      <c r="Z11" s="312"/>
      <c r="AA11" s="312"/>
      <c r="AB11" s="312"/>
      <c r="AC11" s="312" t="s">
        <v>41</v>
      </c>
      <c r="AD11" s="315" t="s">
        <v>42</v>
      </c>
      <c r="AE11" s="312"/>
      <c r="AF11" s="312"/>
      <c r="AG11" s="315" t="s">
        <v>1368</v>
      </c>
      <c r="AH11" s="312" t="s">
        <v>1369</v>
      </c>
      <c r="AI11" s="312">
        <v>3</v>
      </c>
      <c r="AJ11" s="286" t="s">
        <v>1129</v>
      </c>
      <c r="AK11" s="208" t="s">
        <v>1376</v>
      </c>
      <c r="AL11" s="16" t="s">
        <v>146</v>
      </c>
      <c r="AM11" s="312"/>
      <c r="AN11" s="19" t="s">
        <v>418</v>
      </c>
      <c r="AO11" s="318">
        <v>104</v>
      </c>
      <c r="AP11" s="319">
        <v>884646</v>
      </c>
      <c r="AQ11" s="319"/>
    </row>
    <row r="12" spans="1:44" x14ac:dyDescent="0.25">
      <c r="A12" s="16">
        <v>189</v>
      </c>
      <c r="B12" s="16">
        <v>2019</v>
      </c>
      <c r="C12" s="16" t="s">
        <v>56</v>
      </c>
      <c r="D12" s="18">
        <v>43582</v>
      </c>
      <c r="E12" s="53">
        <v>0.4375</v>
      </c>
      <c r="F12" s="53"/>
      <c r="G12" s="53"/>
      <c r="H12" s="209"/>
      <c r="I12" s="17" t="s">
        <v>467</v>
      </c>
      <c r="J12" s="17" t="s">
        <v>528</v>
      </c>
      <c r="K12" s="17" t="s">
        <v>779</v>
      </c>
      <c r="L12" s="207" t="s">
        <v>1370</v>
      </c>
      <c r="M12" s="211" t="s">
        <v>406</v>
      </c>
      <c r="N12" s="16">
        <v>1085311860</v>
      </c>
      <c r="O12" s="16">
        <v>25</v>
      </c>
      <c r="P12" s="17"/>
      <c r="Q12" s="17" t="s">
        <v>32</v>
      </c>
      <c r="R12" s="17" t="s">
        <v>566</v>
      </c>
      <c r="S12" s="17"/>
      <c r="T12" s="17"/>
      <c r="U12" s="20" t="s">
        <v>567</v>
      </c>
      <c r="V12" s="16"/>
      <c r="W12" s="16"/>
      <c r="X12" s="16"/>
      <c r="Y12" s="16"/>
      <c r="Z12" s="16"/>
      <c r="AA12" s="16"/>
      <c r="AB12" s="16"/>
      <c r="AC12" s="16" t="s">
        <v>65</v>
      </c>
      <c r="AD12" s="17" t="s">
        <v>42</v>
      </c>
      <c r="AE12" s="16"/>
      <c r="AF12" s="16"/>
      <c r="AG12" s="17" t="s">
        <v>1371</v>
      </c>
      <c r="AH12" s="16" t="s">
        <v>1372</v>
      </c>
      <c r="AI12" s="16"/>
      <c r="AJ12" s="286" t="s">
        <v>1374</v>
      </c>
      <c r="AK12" s="208" t="s">
        <v>1373</v>
      </c>
      <c r="AL12" s="16" t="s">
        <v>146</v>
      </c>
      <c r="AM12" s="16"/>
      <c r="AN12" s="19" t="s">
        <v>418</v>
      </c>
      <c r="AO12" s="19">
        <v>127</v>
      </c>
      <c r="AP12" s="335"/>
      <c r="AQ12" s="33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workbookViewId="0">
      <selection activeCell="R58" sqref="R58"/>
    </sheetView>
  </sheetViews>
  <sheetFormatPr baseColWidth="10" defaultRowHeight="15" x14ac:dyDescent="0.25"/>
  <cols>
    <col min="8" max="8" width="15.85546875" bestFit="1" customWidth="1"/>
  </cols>
  <sheetData>
    <row r="1" spans="2:12" x14ac:dyDescent="0.25">
      <c r="B1" s="341" t="s">
        <v>1087</v>
      </c>
      <c r="C1" s="113">
        <v>2016</v>
      </c>
      <c r="E1" s="341" t="s">
        <v>1087</v>
      </c>
      <c r="F1" s="113">
        <v>2018</v>
      </c>
    </row>
    <row r="2" spans="2:12" x14ac:dyDescent="0.25">
      <c r="B2" s="89" t="s">
        <v>584</v>
      </c>
      <c r="C2" s="86">
        <v>4</v>
      </c>
      <c r="E2" s="89">
        <v>1</v>
      </c>
      <c r="F2" s="86">
        <v>1</v>
      </c>
      <c r="H2" t="s">
        <v>1393</v>
      </c>
      <c r="I2">
        <v>2016</v>
      </c>
      <c r="J2">
        <v>2017</v>
      </c>
      <c r="K2">
        <v>2018</v>
      </c>
      <c r="L2">
        <v>2019</v>
      </c>
    </row>
    <row r="3" spans="2:12" x14ac:dyDescent="0.25">
      <c r="B3" s="89" t="s">
        <v>823</v>
      </c>
      <c r="C3" s="86">
        <v>1</v>
      </c>
      <c r="E3" s="89">
        <v>2</v>
      </c>
      <c r="F3" s="86">
        <v>3</v>
      </c>
      <c r="H3" t="s">
        <v>1382</v>
      </c>
      <c r="I3">
        <v>4</v>
      </c>
      <c r="J3">
        <v>8</v>
      </c>
      <c r="K3">
        <v>2</v>
      </c>
      <c r="L3">
        <v>1</v>
      </c>
    </row>
    <row r="4" spans="2:12" x14ac:dyDescent="0.25">
      <c r="B4" s="89" t="s">
        <v>660</v>
      </c>
      <c r="C4" s="86">
        <v>4</v>
      </c>
      <c r="E4" s="89">
        <v>3</v>
      </c>
      <c r="F4" s="86">
        <v>2</v>
      </c>
      <c r="H4" t="s">
        <v>1383</v>
      </c>
      <c r="I4">
        <v>1</v>
      </c>
      <c r="J4">
        <v>4</v>
      </c>
      <c r="K4">
        <v>7</v>
      </c>
      <c r="L4">
        <v>2</v>
      </c>
    </row>
    <row r="5" spans="2:12" x14ac:dyDescent="0.25">
      <c r="B5" s="89" t="s">
        <v>841</v>
      </c>
      <c r="C5" s="86">
        <v>1</v>
      </c>
      <c r="E5" s="89">
        <v>4</v>
      </c>
      <c r="F5" s="86">
        <v>1</v>
      </c>
      <c r="H5" t="s">
        <v>1384</v>
      </c>
      <c r="I5">
        <v>4</v>
      </c>
      <c r="J5">
        <v>2</v>
      </c>
      <c r="K5">
        <v>2</v>
      </c>
      <c r="L5">
        <v>1</v>
      </c>
    </row>
    <row r="6" spans="2:12" x14ac:dyDescent="0.25">
      <c r="B6" s="89" t="s">
        <v>834</v>
      </c>
      <c r="C6" s="86">
        <v>2</v>
      </c>
      <c r="E6" s="89">
        <v>5</v>
      </c>
      <c r="F6" s="86">
        <v>2</v>
      </c>
      <c r="H6" t="s">
        <v>1385</v>
      </c>
      <c r="I6">
        <v>1</v>
      </c>
      <c r="J6">
        <v>5</v>
      </c>
      <c r="K6">
        <v>1</v>
      </c>
      <c r="L6">
        <v>1</v>
      </c>
    </row>
    <row r="7" spans="2:12" x14ac:dyDescent="0.25">
      <c r="B7" s="89" t="s">
        <v>909</v>
      </c>
      <c r="C7" s="86">
        <v>6</v>
      </c>
      <c r="E7" s="89">
        <v>7</v>
      </c>
      <c r="F7" s="86">
        <v>1</v>
      </c>
      <c r="H7" t="s">
        <v>1386</v>
      </c>
      <c r="I7">
        <v>2</v>
      </c>
      <c r="J7">
        <v>9</v>
      </c>
      <c r="K7">
        <v>3</v>
      </c>
      <c r="L7">
        <v>3</v>
      </c>
    </row>
    <row r="8" spans="2:12" x14ac:dyDescent="0.25">
      <c r="B8" s="89" t="s">
        <v>866</v>
      </c>
      <c r="C8" s="86">
        <v>2</v>
      </c>
      <c r="E8" s="89">
        <v>9</v>
      </c>
      <c r="F8" s="86">
        <v>1</v>
      </c>
      <c r="H8" t="s">
        <v>1387</v>
      </c>
      <c r="I8">
        <v>6</v>
      </c>
      <c r="J8">
        <v>1</v>
      </c>
      <c r="K8">
        <v>0</v>
      </c>
      <c r="L8">
        <v>3</v>
      </c>
    </row>
    <row r="9" spans="2:12" x14ac:dyDescent="0.25">
      <c r="B9" s="89" t="s">
        <v>826</v>
      </c>
      <c r="C9" s="86">
        <v>5</v>
      </c>
      <c r="E9" s="89">
        <v>12</v>
      </c>
      <c r="F9" s="86">
        <v>1</v>
      </c>
      <c r="H9" t="s">
        <v>1388</v>
      </c>
      <c r="I9">
        <v>2</v>
      </c>
      <c r="J9">
        <v>3</v>
      </c>
      <c r="K9">
        <v>1</v>
      </c>
      <c r="L9">
        <v>3</v>
      </c>
    </row>
    <row r="10" spans="2:12" x14ac:dyDescent="0.25">
      <c r="B10" s="89" t="s">
        <v>440</v>
      </c>
      <c r="C10" s="86">
        <v>6</v>
      </c>
      <c r="E10" s="89" t="s">
        <v>1379</v>
      </c>
      <c r="F10" s="86">
        <v>1</v>
      </c>
      <c r="H10" t="s">
        <v>1389</v>
      </c>
      <c r="I10">
        <v>0</v>
      </c>
      <c r="J10">
        <v>1</v>
      </c>
      <c r="K10">
        <v>1</v>
      </c>
      <c r="L10">
        <v>2</v>
      </c>
    </row>
    <row r="11" spans="2:12" x14ac:dyDescent="0.25">
      <c r="B11" s="89" t="s">
        <v>1253</v>
      </c>
      <c r="C11" s="86">
        <v>1</v>
      </c>
      <c r="E11" s="89" t="s">
        <v>823</v>
      </c>
      <c r="F11" s="86">
        <v>4</v>
      </c>
      <c r="H11" t="s">
        <v>1390</v>
      </c>
      <c r="I11">
        <v>5</v>
      </c>
      <c r="J11">
        <v>6</v>
      </c>
      <c r="K11">
        <v>2</v>
      </c>
      <c r="L11">
        <v>4</v>
      </c>
    </row>
    <row r="12" spans="2:12" x14ac:dyDescent="0.25">
      <c r="B12" s="89" t="s">
        <v>248</v>
      </c>
      <c r="C12" s="86">
        <v>3</v>
      </c>
      <c r="E12" s="89" t="s">
        <v>834</v>
      </c>
      <c r="F12" s="86">
        <v>1</v>
      </c>
      <c r="H12" t="s">
        <v>1391</v>
      </c>
      <c r="I12">
        <v>0</v>
      </c>
      <c r="J12">
        <v>3</v>
      </c>
      <c r="K12">
        <v>0</v>
      </c>
      <c r="L12">
        <v>1</v>
      </c>
    </row>
    <row r="13" spans="2:12" x14ac:dyDescent="0.25">
      <c r="B13" s="89" t="s">
        <v>716</v>
      </c>
      <c r="C13" s="86">
        <v>3</v>
      </c>
      <c r="E13" s="89" t="s">
        <v>1378</v>
      </c>
      <c r="F13" s="86">
        <v>1</v>
      </c>
      <c r="H13" t="s">
        <v>1394</v>
      </c>
      <c r="I13">
        <v>0</v>
      </c>
      <c r="J13">
        <v>1</v>
      </c>
      <c r="K13">
        <v>1</v>
      </c>
      <c r="L13">
        <v>0</v>
      </c>
    </row>
    <row r="14" spans="2:12" x14ac:dyDescent="0.25">
      <c r="B14" s="89" t="s">
        <v>729</v>
      </c>
      <c r="C14" s="86">
        <v>1</v>
      </c>
      <c r="E14" s="89" t="s">
        <v>826</v>
      </c>
      <c r="F14" s="86">
        <v>1</v>
      </c>
      <c r="H14" t="s">
        <v>1395</v>
      </c>
      <c r="I14">
        <v>0</v>
      </c>
      <c r="J14">
        <v>1</v>
      </c>
      <c r="K14">
        <v>1</v>
      </c>
      <c r="L14">
        <v>0</v>
      </c>
    </row>
    <row r="15" spans="2:12" x14ac:dyDescent="0.25">
      <c r="B15" s="89"/>
      <c r="C15" s="86"/>
      <c r="E15" s="89"/>
      <c r="F15" s="86"/>
      <c r="H15" t="s">
        <v>1393</v>
      </c>
      <c r="I15">
        <v>2016</v>
      </c>
      <c r="J15">
        <v>2017</v>
      </c>
      <c r="K15">
        <v>2018</v>
      </c>
      <c r="L15">
        <v>2019</v>
      </c>
    </row>
    <row r="16" spans="2:12" x14ac:dyDescent="0.25">
      <c r="B16" s="89" t="s">
        <v>1146</v>
      </c>
      <c r="C16" s="86">
        <v>1</v>
      </c>
      <c r="E16" s="89" t="s">
        <v>724</v>
      </c>
      <c r="F16" s="86">
        <v>1</v>
      </c>
      <c r="H16" s="238" t="s">
        <v>440</v>
      </c>
      <c r="I16">
        <v>6</v>
      </c>
      <c r="J16">
        <v>2</v>
      </c>
      <c r="K16">
        <v>2</v>
      </c>
      <c r="L16">
        <v>1</v>
      </c>
    </row>
    <row r="17" spans="2:12" x14ac:dyDescent="0.25">
      <c r="B17" s="90" t="s">
        <v>1083</v>
      </c>
      <c r="C17" s="88">
        <v>40</v>
      </c>
      <c r="E17" s="89" t="s">
        <v>440</v>
      </c>
      <c r="F17" s="86">
        <v>2</v>
      </c>
      <c r="H17" s="238" t="s">
        <v>716</v>
      </c>
      <c r="I17">
        <v>3</v>
      </c>
      <c r="J17">
        <v>0</v>
      </c>
      <c r="K17">
        <v>1</v>
      </c>
      <c r="L17">
        <v>2</v>
      </c>
    </row>
    <row r="18" spans="2:12" x14ac:dyDescent="0.25">
      <c r="E18" s="89" t="s">
        <v>1275</v>
      </c>
      <c r="F18" s="86">
        <v>1</v>
      </c>
      <c r="H18" s="238" t="s">
        <v>724</v>
      </c>
      <c r="I18">
        <v>0</v>
      </c>
      <c r="J18">
        <v>0</v>
      </c>
      <c r="K18">
        <v>1</v>
      </c>
      <c r="L18">
        <v>0</v>
      </c>
    </row>
    <row r="19" spans="2:12" x14ac:dyDescent="0.25">
      <c r="E19" s="89" t="s">
        <v>1253</v>
      </c>
      <c r="F19" s="86">
        <v>1</v>
      </c>
      <c r="H19" s="238" t="s">
        <v>248</v>
      </c>
      <c r="I19">
        <v>3</v>
      </c>
      <c r="J19">
        <v>2</v>
      </c>
      <c r="K19">
        <v>4</v>
      </c>
      <c r="L19">
        <v>3</v>
      </c>
    </row>
    <row r="20" spans="2:12" x14ac:dyDescent="0.25">
      <c r="B20" s="341" t="s">
        <v>1087</v>
      </c>
      <c r="C20" s="113">
        <v>2017</v>
      </c>
      <c r="E20" s="89" t="s">
        <v>1074</v>
      </c>
      <c r="F20" s="86">
        <v>1</v>
      </c>
      <c r="H20" s="238" t="s">
        <v>1299</v>
      </c>
      <c r="I20">
        <v>0</v>
      </c>
      <c r="J20">
        <v>0</v>
      </c>
      <c r="K20">
        <v>0</v>
      </c>
      <c r="L20">
        <v>0</v>
      </c>
    </row>
    <row r="21" spans="2:12" x14ac:dyDescent="0.25">
      <c r="B21" s="89">
        <v>1</v>
      </c>
      <c r="C21" s="86">
        <v>1</v>
      </c>
      <c r="E21" s="89" t="s">
        <v>248</v>
      </c>
      <c r="F21" s="86">
        <v>4</v>
      </c>
      <c r="H21" s="238" t="s">
        <v>1300</v>
      </c>
      <c r="I21">
        <v>0</v>
      </c>
      <c r="J21">
        <v>0</v>
      </c>
      <c r="K21">
        <v>0</v>
      </c>
      <c r="L21">
        <v>0</v>
      </c>
    </row>
    <row r="22" spans="2:12" x14ac:dyDescent="0.25">
      <c r="B22" s="89">
        <v>4</v>
      </c>
      <c r="C22" s="86">
        <v>1</v>
      </c>
      <c r="E22" s="89" t="s">
        <v>716</v>
      </c>
      <c r="F22" s="86">
        <v>1</v>
      </c>
      <c r="H22" s="238" t="s">
        <v>1253</v>
      </c>
      <c r="I22">
        <v>1</v>
      </c>
      <c r="J22">
        <v>0</v>
      </c>
      <c r="K22">
        <v>1</v>
      </c>
      <c r="L22">
        <v>0</v>
      </c>
    </row>
    <row r="23" spans="2:12" x14ac:dyDescent="0.25">
      <c r="B23" s="89">
        <v>5</v>
      </c>
      <c r="C23" s="86">
        <v>2</v>
      </c>
      <c r="E23" s="89">
        <v>11</v>
      </c>
      <c r="F23" s="86">
        <v>1</v>
      </c>
      <c r="H23" s="238" t="s">
        <v>371</v>
      </c>
      <c r="I23">
        <v>0</v>
      </c>
      <c r="J23">
        <v>0</v>
      </c>
      <c r="K23">
        <v>0</v>
      </c>
      <c r="L23">
        <v>0</v>
      </c>
    </row>
    <row r="24" spans="2:12" x14ac:dyDescent="0.25">
      <c r="B24" s="89">
        <v>10</v>
      </c>
      <c r="C24" s="86">
        <v>1</v>
      </c>
      <c r="E24" s="90" t="s">
        <v>1083</v>
      </c>
      <c r="F24" s="88">
        <v>32</v>
      </c>
      <c r="H24" s="238" t="s">
        <v>729</v>
      </c>
      <c r="I24">
        <v>1</v>
      </c>
      <c r="J24">
        <v>0</v>
      </c>
      <c r="K24">
        <v>0</v>
      </c>
      <c r="L24">
        <v>0</v>
      </c>
    </row>
    <row r="25" spans="2:12" x14ac:dyDescent="0.25">
      <c r="B25" s="89">
        <v>12</v>
      </c>
      <c r="C25" s="86">
        <v>1</v>
      </c>
      <c r="H25" s="238" t="s">
        <v>1275</v>
      </c>
      <c r="I25">
        <v>0</v>
      </c>
      <c r="J25">
        <v>1</v>
      </c>
      <c r="K25">
        <v>1</v>
      </c>
      <c r="L25">
        <v>0</v>
      </c>
    </row>
    <row r="26" spans="2:12" x14ac:dyDescent="0.25">
      <c r="B26" s="89" t="s">
        <v>584</v>
      </c>
      <c r="C26" s="86">
        <v>7</v>
      </c>
      <c r="H26" s="238" t="s">
        <v>1074</v>
      </c>
      <c r="I26">
        <v>0</v>
      </c>
      <c r="J26">
        <v>0</v>
      </c>
      <c r="K26">
        <v>1</v>
      </c>
      <c r="L26">
        <v>0</v>
      </c>
    </row>
    <row r="27" spans="2:12" x14ac:dyDescent="0.25">
      <c r="B27" s="89" t="s">
        <v>1220</v>
      </c>
      <c r="C27" s="86">
        <v>2</v>
      </c>
      <c r="E27" s="341" t="s">
        <v>1087</v>
      </c>
      <c r="F27" s="113">
        <v>2019</v>
      </c>
      <c r="H27" s="342" t="s">
        <v>1396</v>
      </c>
      <c r="I27">
        <v>1</v>
      </c>
      <c r="J27">
        <v>0</v>
      </c>
      <c r="K27">
        <v>0</v>
      </c>
      <c r="L27">
        <v>0</v>
      </c>
    </row>
    <row r="28" spans="2:12" x14ac:dyDescent="0.25">
      <c r="B28" s="89" t="s">
        <v>1380</v>
      </c>
      <c r="C28" s="86">
        <v>1</v>
      </c>
      <c r="E28" s="89">
        <v>1</v>
      </c>
      <c r="F28" s="86">
        <v>1</v>
      </c>
    </row>
    <row r="29" spans="2:12" x14ac:dyDescent="0.25">
      <c r="B29" s="89" t="s">
        <v>823</v>
      </c>
      <c r="C29" s="86">
        <v>4</v>
      </c>
      <c r="E29" s="89">
        <v>2</v>
      </c>
      <c r="F29" s="86">
        <v>2</v>
      </c>
    </row>
    <row r="30" spans="2:12" x14ac:dyDescent="0.25">
      <c r="B30" s="89" t="s">
        <v>660</v>
      </c>
      <c r="C30" s="86">
        <v>2</v>
      </c>
      <c r="E30" s="89">
        <v>3</v>
      </c>
      <c r="F30" s="86">
        <v>1</v>
      </c>
    </row>
    <row r="31" spans="2:12" x14ac:dyDescent="0.25">
      <c r="B31" s="89" t="s">
        <v>841</v>
      </c>
      <c r="C31" s="86">
        <v>4</v>
      </c>
      <c r="E31" s="89">
        <v>4</v>
      </c>
      <c r="F31" s="86">
        <v>1</v>
      </c>
    </row>
    <row r="32" spans="2:12" x14ac:dyDescent="0.25">
      <c r="B32" s="89" t="s">
        <v>834</v>
      </c>
      <c r="C32" s="86">
        <v>7</v>
      </c>
      <c r="E32" s="89">
        <v>5</v>
      </c>
      <c r="F32" s="86">
        <v>3</v>
      </c>
    </row>
    <row r="33" spans="2:23" x14ac:dyDescent="0.25">
      <c r="B33" s="89" t="s">
        <v>909</v>
      </c>
      <c r="C33" s="86">
        <v>1</v>
      </c>
      <c r="E33" s="89">
        <v>6</v>
      </c>
      <c r="F33" s="86">
        <v>2</v>
      </c>
    </row>
    <row r="34" spans="2:23" x14ac:dyDescent="0.25">
      <c r="B34" s="89" t="s">
        <v>866</v>
      </c>
      <c r="C34" s="86">
        <v>3</v>
      </c>
      <c r="E34" s="89">
        <v>7</v>
      </c>
      <c r="F34" s="86">
        <v>2</v>
      </c>
    </row>
    <row r="35" spans="2:23" x14ac:dyDescent="0.25">
      <c r="B35" s="89" t="s">
        <v>1378</v>
      </c>
      <c r="C35" s="86">
        <v>1</v>
      </c>
      <c r="E35" s="89">
        <v>8</v>
      </c>
      <c r="F35" s="86">
        <v>2</v>
      </c>
    </row>
    <row r="36" spans="2:23" x14ac:dyDescent="0.25">
      <c r="B36" s="89" t="s">
        <v>826</v>
      </c>
      <c r="C36" s="86">
        <v>6</v>
      </c>
      <c r="E36" s="89">
        <v>9</v>
      </c>
      <c r="F36" s="86">
        <v>2</v>
      </c>
    </row>
    <row r="37" spans="2:23" x14ac:dyDescent="0.25">
      <c r="B37" s="89" t="s">
        <v>440</v>
      </c>
      <c r="C37" s="86">
        <v>2</v>
      </c>
      <c r="E37" s="89">
        <v>10</v>
      </c>
      <c r="F37" s="86">
        <v>1</v>
      </c>
    </row>
    <row r="38" spans="2:23" x14ac:dyDescent="0.25">
      <c r="B38" s="89" t="s">
        <v>612</v>
      </c>
      <c r="C38" s="86">
        <v>1</v>
      </c>
      <c r="E38" s="89" t="s">
        <v>909</v>
      </c>
      <c r="F38" s="86">
        <v>1</v>
      </c>
    </row>
    <row r="39" spans="2:23" x14ac:dyDescent="0.25">
      <c r="B39" s="89" t="s">
        <v>248</v>
      </c>
      <c r="C39" s="86">
        <v>2</v>
      </c>
      <c r="E39" s="89" t="s">
        <v>866</v>
      </c>
      <c r="F39" s="86">
        <v>1</v>
      </c>
    </row>
    <row r="40" spans="2:23" x14ac:dyDescent="0.25">
      <c r="B40" s="90" t="s">
        <v>1083</v>
      </c>
      <c r="C40" s="88">
        <v>49</v>
      </c>
      <c r="E40" s="89" t="s">
        <v>826</v>
      </c>
      <c r="F40" s="86">
        <v>2</v>
      </c>
    </row>
    <row r="41" spans="2:23" x14ac:dyDescent="0.25">
      <c r="E41" s="89" t="s">
        <v>440</v>
      </c>
      <c r="F41" s="86">
        <v>1</v>
      </c>
      <c r="H41" t="s">
        <v>1381</v>
      </c>
    </row>
    <row r="42" spans="2:23" x14ac:dyDescent="0.25">
      <c r="E42" s="89" t="s">
        <v>248</v>
      </c>
      <c r="F42" s="86">
        <v>3</v>
      </c>
      <c r="H42" t="s">
        <v>1393</v>
      </c>
      <c r="I42">
        <v>2016</v>
      </c>
      <c r="J42">
        <v>2017</v>
      </c>
      <c r="K42">
        <v>2018</v>
      </c>
      <c r="L42">
        <v>2019</v>
      </c>
    </row>
    <row r="43" spans="2:23" x14ac:dyDescent="0.25">
      <c r="E43" s="89" t="s">
        <v>716</v>
      </c>
      <c r="F43" s="86">
        <v>2</v>
      </c>
      <c r="H43" t="s">
        <v>1382</v>
      </c>
    </row>
    <row r="44" spans="2:23" x14ac:dyDescent="0.25">
      <c r="E44" s="90" t="s">
        <v>1083</v>
      </c>
      <c r="F44" s="88">
        <v>27</v>
      </c>
      <c r="H44" t="s">
        <v>1383</v>
      </c>
      <c r="O44" s="341" t="s">
        <v>1087</v>
      </c>
      <c r="P44" s="113" t="s">
        <v>410</v>
      </c>
      <c r="Q44" s="113" t="s">
        <v>444</v>
      </c>
      <c r="R44" s="113" t="s">
        <v>528</v>
      </c>
      <c r="S44" s="113" t="s">
        <v>590</v>
      </c>
      <c r="T44" s="113" t="s">
        <v>615</v>
      </c>
      <c r="U44" s="113" t="s">
        <v>638</v>
      </c>
      <c r="V44" s="113" t="s">
        <v>664</v>
      </c>
      <c r="W44" s="113" t="s">
        <v>1083</v>
      </c>
    </row>
    <row r="45" spans="2:23" x14ac:dyDescent="0.25">
      <c r="H45" t="s">
        <v>1384</v>
      </c>
      <c r="O45" s="89" t="s">
        <v>909</v>
      </c>
      <c r="P45" s="86"/>
      <c r="Q45" s="86">
        <v>1</v>
      </c>
      <c r="R45" s="86"/>
      <c r="S45" s="86"/>
      <c r="T45" s="86"/>
      <c r="U45" s="86"/>
      <c r="V45" s="86"/>
      <c r="W45" s="86">
        <v>1</v>
      </c>
    </row>
    <row r="46" spans="2:23" x14ac:dyDescent="0.25">
      <c r="H46" t="s">
        <v>1385</v>
      </c>
      <c r="O46" s="89" t="s">
        <v>440</v>
      </c>
      <c r="P46" s="86">
        <v>1</v>
      </c>
      <c r="Q46" s="86">
        <v>2</v>
      </c>
      <c r="R46" s="86"/>
      <c r="S46" s="86"/>
      <c r="T46" s="86"/>
      <c r="U46" s="86">
        <v>1</v>
      </c>
      <c r="V46" s="86">
        <v>1</v>
      </c>
      <c r="W46" s="86">
        <v>5</v>
      </c>
    </row>
    <row r="47" spans="2:23" x14ac:dyDescent="0.25">
      <c r="H47" t="s">
        <v>1386</v>
      </c>
      <c r="L47">
        <v>1</v>
      </c>
      <c r="O47" s="89" t="s">
        <v>1253</v>
      </c>
      <c r="P47" s="86"/>
      <c r="Q47" s="86"/>
      <c r="R47" s="86"/>
      <c r="S47" s="86"/>
      <c r="T47" s="86"/>
      <c r="U47" s="86">
        <v>1</v>
      </c>
      <c r="V47" s="86"/>
      <c r="W47" s="86">
        <v>1</v>
      </c>
    </row>
    <row r="48" spans="2:23" x14ac:dyDescent="0.25">
      <c r="H48" t="s">
        <v>1387</v>
      </c>
      <c r="I48">
        <v>1</v>
      </c>
      <c r="O48" s="89" t="s">
        <v>248</v>
      </c>
      <c r="P48" s="86"/>
      <c r="Q48" s="86"/>
      <c r="R48" s="86"/>
      <c r="S48" s="86"/>
      <c r="T48" s="86">
        <v>1</v>
      </c>
      <c r="U48" s="86">
        <v>2</v>
      </c>
      <c r="V48" s="86"/>
      <c r="W48" s="86">
        <v>3</v>
      </c>
    </row>
    <row r="49" spans="8:23" x14ac:dyDescent="0.25">
      <c r="H49" t="s">
        <v>1388</v>
      </c>
      <c r="O49" s="89" t="s">
        <v>716</v>
      </c>
      <c r="P49" s="86">
        <v>1</v>
      </c>
      <c r="Q49" s="86"/>
      <c r="R49" s="86"/>
      <c r="S49" s="86">
        <v>1</v>
      </c>
      <c r="T49" s="86">
        <v>1</v>
      </c>
      <c r="U49" s="86"/>
      <c r="V49" s="86"/>
      <c r="W49" s="86">
        <v>3</v>
      </c>
    </row>
    <row r="50" spans="8:23" x14ac:dyDescent="0.25">
      <c r="H50" t="s">
        <v>1389</v>
      </c>
      <c r="O50" s="89" t="s">
        <v>729</v>
      </c>
      <c r="P50" s="86"/>
      <c r="Q50" s="86"/>
      <c r="R50" s="86"/>
      <c r="S50" s="86">
        <v>1</v>
      </c>
      <c r="T50" s="86"/>
      <c r="U50" s="86"/>
      <c r="V50" s="86"/>
      <c r="W50" s="86">
        <v>1</v>
      </c>
    </row>
    <row r="51" spans="8:23" x14ac:dyDescent="0.25">
      <c r="H51" t="s">
        <v>1390</v>
      </c>
      <c r="L51">
        <v>2</v>
      </c>
      <c r="O51" s="89" t="s">
        <v>1146</v>
      </c>
      <c r="P51" s="86"/>
      <c r="Q51" s="86"/>
      <c r="R51" s="86">
        <v>1</v>
      </c>
      <c r="S51" s="86"/>
      <c r="T51" s="86"/>
      <c r="U51" s="86"/>
      <c r="V51" s="86"/>
      <c r="W51" s="86">
        <v>1</v>
      </c>
    </row>
    <row r="52" spans="8:23" x14ac:dyDescent="0.25">
      <c r="H52" t="s">
        <v>1391</v>
      </c>
      <c r="J52">
        <v>1</v>
      </c>
      <c r="L52">
        <v>1</v>
      </c>
      <c r="O52" s="90" t="s">
        <v>1083</v>
      </c>
      <c r="P52" s="88">
        <v>2</v>
      </c>
      <c r="Q52" s="88">
        <v>3</v>
      </c>
      <c r="R52" s="88">
        <v>1</v>
      </c>
      <c r="S52" s="88">
        <v>2</v>
      </c>
      <c r="T52" s="88">
        <v>2</v>
      </c>
      <c r="U52" s="88">
        <v>4</v>
      </c>
      <c r="V52" s="88">
        <v>1</v>
      </c>
      <c r="W52" s="88">
        <v>15</v>
      </c>
    </row>
    <row r="53" spans="8:23" x14ac:dyDescent="0.25">
      <c r="H53" t="s">
        <v>1394</v>
      </c>
    </row>
    <row r="54" spans="8:23" x14ac:dyDescent="0.25">
      <c r="H54" t="s">
        <v>1395</v>
      </c>
    </row>
    <row r="55" spans="8:23" x14ac:dyDescent="0.25">
      <c r="H55" t="s">
        <v>1393</v>
      </c>
    </row>
    <row r="56" spans="8:23" x14ac:dyDescent="0.25">
      <c r="H56" s="238" t="s">
        <v>440</v>
      </c>
      <c r="I56">
        <v>5</v>
      </c>
      <c r="J56">
        <v>2</v>
      </c>
      <c r="K56">
        <v>2</v>
      </c>
      <c r="L56">
        <v>1</v>
      </c>
    </row>
    <row r="57" spans="8:23" x14ac:dyDescent="0.25">
      <c r="H57" s="238" t="s">
        <v>716</v>
      </c>
      <c r="I57">
        <v>3</v>
      </c>
      <c r="K57">
        <v>1</v>
      </c>
      <c r="L57">
        <v>2</v>
      </c>
    </row>
    <row r="58" spans="8:23" x14ac:dyDescent="0.25">
      <c r="H58" s="238" t="s">
        <v>724</v>
      </c>
      <c r="K58">
        <v>1</v>
      </c>
    </row>
    <row r="59" spans="8:23" x14ac:dyDescent="0.25">
      <c r="H59" s="238" t="s">
        <v>248</v>
      </c>
      <c r="I59">
        <v>3</v>
      </c>
      <c r="K59">
        <v>4</v>
      </c>
      <c r="L59">
        <v>3</v>
      </c>
    </row>
    <row r="60" spans="8:23" x14ac:dyDescent="0.25">
      <c r="H60" s="238" t="s">
        <v>1299</v>
      </c>
    </row>
    <row r="61" spans="8:23" x14ac:dyDescent="0.25">
      <c r="H61" s="238" t="s">
        <v>1300</v>
      </c>
    </row>
    <row r="62" spans="8:23" x14ac:dyDescent="0.25">
      <c r="H62" s="238" t="s">
        <v>1253</v>
      </c>
      <c r="I62">
        <v>1</v>
      </c>
      <c r="K62">
        <v>1</v>
      </c>
    </row>
    <row r="63" spans="8:23" x14ac:dyDescent="0.25">
      <c r="H63" s="238" t="s">
        <v>371</v>
      </c>
    </row>
    <row r="64" spans="8:23" x14ac:dyDescent="0.25">
      <c r="H64" s="238" t="s">
        <v>729</v>
      </c>
      <c r="I64">
        <v>1</v>
      </c>
    </row>
    <row r="65" spans="1:11" x14ac:dyDescent="0.25">
      <c r="H65" s="238" t="s">
        <v>1275</v>
      </c>
      <c r="J65">
        <v>1</v>
      </c>
      <c r="K65">
        <v>1</v>
      </c>
    </row>
    <row r="66" spans="1:11" x14ac:dyDescent="0.25">
      <c r="H66" s="238" t="s">
        <v>1074</v>
      </c>
      <c r="K66">
        <v>1</v>
      </c>
    </row>
    <row r="67" spans="1:11" x14ac:dyDescent="0.25">
      <c r="H67" s="342" t="s">
        <v>1396</v>
      </c>
      <c r="I67">
        <v>1</v>
      </c>
    </row>
    <row r="70" spans="1:11" x14ac:dyDescent="0.25">
      <c r="B70" t="s">
        <v>1381</v>
      </c>
    </row>
    <row r="71" spans="1:11" x14ac:dyDescent="0.25">
      <c r="B71" t="s">
        <v>1393</v>
      </c>
      <c r="C71">
        <v>2016</v>
      </c>
      <c r="D71">
        <v>2017</v>
      </c>
      <c r="E71">
        <v>2018</v>
      </c>
      <c r="F71">
        <v>2019</v>
      </c>
    </row>
    <row r="72" spans="1:11" x14ac:dyDescent="0.25">
      <c r="A72" s="343"/>
      <c r="B72" t="s">
        <v>1390</v>
      </c>
      <c r="C72">
        <v>0</v>
      </c>
      <c r="D72">
        <v>0</v>
      </c>
      <c r="E72">
        <v>0</v>
      </c>
      <c r="F72">
        <v>2</v>
      </c>
    </row>
    <row r="73" spans="1:11" x14ac:dyDescent="0.25">
      <c r="A73" s="744"/>
      <c r="B73" s="238" t="s">
        <v>440</v>
      </c>
      <c r="C73">
        <v>6</v>
      </c>
      <c r="D73">
        <v>2</v>
      </c>
      <c r="E73">
        <v>2</v>
      </c>
      <c r="F73">
        <v>2</v>
      </c>
    </row>
    <row r="74" spans="1:11" x14ac:dyDescent="0.25">
      <c r="A74" s="744"/>
      <c r="B74" s="238" t="s">
        <v>716</v>
      </c>
      <c r="C74">
        <v>3</v>
      </c>
      <c r="D74">
        <v>0</v>
      </c>
      <c r="E74">
        <v>1</v>
      </c>
      <c r="F74">
        <v>2</v>
      </c>
    </row>
    <row r="75" spans="1:11" x14ac:dyDescent="0.25">
      <c r="A75" s="744"/>
      <c r="B75" s="238" t="s">
        <v>724</v>
      </c>
      <c r="C75">
        <v>0</v>
      </c>
      <c r="D75">
        <v>1</v>
      </c>
      <c r="E75">
        <v>1</v>
      </c>
      <c r="F75">
        <v>1</v>
      </c>
    </row>
    <row r="76" spans="1:11" x14ac:dyDescent="0.25">
      <c r="A76" s="744"/>
      <c r="B76" s="238" t="s">
        <v>248</v>
      </c>
      <c r="C76">
        <v>3</v>
      </c>
      <c r="D76">
        <v>0</v>
      </c>
      <c r="E76">
        <v>4</v>
      </c>
      <c r="F76">
        <v>3</v>
      </c>
    </row>
    <row r="77" spans="1:11" x14ac:dyDescent="0.25">
      <c r="A77" s="744"/>
      <c r="B77" s="238" t="s">
        <v>1253</v>
      </c>
      <c r="C77">
        <v>1</v>
      </c>
      <c r="D77">
        <v>0</v>
      </c>
      <c r="E77">
        <v>1</v>
      </c>
      <c r="F77">
        <v>0</v>
      </c>
    </row>
    <row r="78" spans="1:11" x14ac:dyDescent="0.25">
      <c r="A78" s="744"/>
      <c r="B78" s="238" t="s">
        <v>371</v>
      </c>
      <c r="C78">
        <v>0</v>
      </c>
      <c r="D78">
        <v>0</v>
      </c>
      <c r="E78">
        <v>0</v>
      </c>
      <c r="F78">
        <v>0</v>
      </c>
    </row>
    <row r="79" spans="1:11" x14ac:dyDescent="0.25">
      <c r="A79" s="744"/>
      <c r="B79" s="238" t="s">
        <v>729</v>
      </c>
      <c r="C79">
        <v>1</v>
      </c>
      <c r="D79">
        <v>0</v>
      </c>
      <c r="E79">
        <v>0</v>
      </c>
      <c r="F79">
        <v>0</v>
      </c>
    </row>
    <row r="80" spans="1:11" x14ac:dyDescent="0.25">
      <c r="A80" s="744"/>
      <c r="B80" s="238" t="s">
        <v>1275</v>
      </c>
      <c r="C80">
        <v>0</v>
      </c>
      <c r="D80">
        <v>1</v>
      </c>
      <c r="E80">
        <v>1</v>
      </c>
      <c r="F80">
        <v>0</v>
      </c>
    </row>
    <row r="81" spans="1:6" x14ac:dyDescent="0.25">
      <c r="A81" s="744"/>
      <c r="B81" s="238" t="s">
        <v>1074</v>
      </c>
      <c r="C81">
        <v>0</v>
      </c>
      <c r="D81">
        <v>0</v>
      </c>
      <c r="E81">
        <v>1</v>
      </c>
      <c r="F81">
        <v>0</v>
      </c>
    </row>
    <row r="82" spans="1:6" x14ac:dyDescent="0.25">
      <c r="A82" s="744"/>
      <c r="B82" s="342" t="s">
        <v>1396</v>
      </c>
      <c r="C82">
        <v>1</v>
      </c>
      <c r="D82">
        <v>0</v>
      </c>
      <c r="E82">
        <v>0</v>
      </c>
      <c r="F82">
        <v>0</v>
      </c>
    </row>
    <row r="83" spans="1:6" x14ac:dyDescent="0.25">
      <c r="C83">
        <f>SUM(C72:C82)</f>
        <v>15</v>
      </c>
      <c r="D83">
        <f>SUM(D72:D82)</f>
        <v>4</v>
      </c>
      <c r="E83">
        <f>SUM(E72:E82)</f>
        <v>11</v>
      </c>
      <c r="F83">
        <f>SUM(F72:F82)</f>
        <v>10</v>
      </c>
    </row>
  </sheetData>
  <mergeCells count="1">
    <mergeCell ref="A73:A8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0"/>
  <sheetViews>
    <sheetView workbookViewId="0">
      <selection activeCell="A6" sqref="A6"/>
    </sheetView>
  </sheetViews>
  <sheetFormatPr baseColWidth="10" defaultRowHeight="15" x14ac:dyDescent="0.25"/>
  <cols>
    <col min="1" max="1" width="19.85546875" customWidth="1"/>
    <col min="2" max="2" width="22.42578125" customWidth="1"/>
    <col min="3" max="4" width="5" customWidth="1"/>
    <col min="5" max="6" width="5" bestFit="1" customWidth="1"/>
    <col min="7" max="7" width="15.140625" bestFit="1" customWidth="1"/>
    <col min="8" max="8" width="12.5703125" bestFit="1" customWidth="1"/>
    <col min="9" max="9" width="8.7109375" bestFit="1" customWidth="1"/>
    <col min="10" max="10" width="9.85546875" bestFit="1" customWidth="1"/>
    <col min="11" max="11" width="12.5703125" bestFit="1" customWidth="1"/>
    <col min="12" max="12" width="30" customWidth="1"/>
    <col min="13" max="13" width="33.42578125" customWidth="1"/>
    <col min="14" max="14" width="37.7109375" customWidth="1"/>
    <col min="15" max="16" width="39.42578125" customWidth="1"/>
    <col min="17" max="17" width="41.42578125" customWidth="1"/>
    <col min="18" max="18" width="35.5703125" customWidth="1"/>
    <col min="19" max="19" width="12.5703125" customWidth="1"/>
    <col min="20" max="21" width="37.7109375" customWidth="1"/>
    <col min="22" max="22" width="36.28515625" customWidth="1"/>
    <col min="23" max="24" width="39.42578125" customWidth="1"/>
    <col min="25" max="25" width="30.42578125" customWidth="1"/>
    <col min="26" max="26" width="41.42578125" customWidth="1"/>
    <col min="27" max="28" width="35.5703125" customWidth="1"/>
    <col min="29" max="29" width="15.7109375" customWidth="1"/>
    <col min="30" max="30" width="12.5703125" customWidth="1"/>
    <col min="31" max="105" width="3" customWidth="1"/>
    <col min="106" max="106" width="11" customWidth="1"/>
    <col min="107" max="107" width="12.5703125" bestFit="1" customWidth="1"/>
  </cols>
  <sheetData>
    <row r="6" spans="1:8" x14ac:dyDescent="0.25">
      <c r="A6" s="344" t="s">
        <v>1397</v>
      </c>
      <c r="B6" s="344" t="s">
        <v>1961</v>
      </c>
    </row>
    <row r="7" spans="1:8" x14ac:dyDescent="0.25">
      <c r="A7" s="344" t="s">
        <v>1087</v>
      </c>
      <c r="B7">
        <v>2017</v>
      </c>
      <c r="C7">
        <v>2019</v>
      </c>
      <c r="D7" t="s">
        <v>26</v>
      </c>
      <c r="E7" t="s">
        <v>822</v>
      </c>
      <c r="F7">
        <v>2020</v>
      </c>
      <c r="G7" t="s">
        <v>1958</v>
      </c>
      <c r="H7" t="s">
        <v>1083</v>
      </c>
    </row>
    <row r="8" spans="1:8" x14ac:dyDescent="0.25">
      <c r="A8" s="89" t="s">
        <v>410</v>
      </c>
      <c r="B8" s="86">
        <v>4</v>
      </c>
      <c r="C8" s="86">
        <v>1</v>
      </c>
      <c r="D8" s="86">
        <v>5</v>
      </c>
      <c r="E8" s="86"/>
      <c r="F8" s="86">
        <v>4</v>
      </c>
      <c r="G8" s="86"/>
      <c r="H8" s="86">
        <v>14</v>
      </c>
    </row>
    <row r="9" spans="1:8" x14ac:dyDescent="0.25">
      <c r="A9" s="89" t="s">
        <v>444</v>
      </c>
      <c r="B9" s="86">
        <v>8</v>
      </c>
      <c r="C9" s="86">
        <v>4</v>
      </c>
      <c r="D9" s="86">
        <v>5</v>
      </c>
      <c r="E9" s="86">
        <v>5</v>
      </c>
      <c r="F9" s="86">
        <v>3</v>
      </c>
      <c r="G9" s="86"/>
      <c r="H9" s="86">
        <v>25</v>
      </c>
    </row>
    <row r="10" spans="1:8" x14ac:dyDescent="0.25">
      <c r="A10" s="89" t="s">
        <v>495</v>
      </c>
      <c r="B10" s="86">
        <v>5</v>
      </c>
      <c r="C10" s="86">
        <v>3</v>
      </c>
      <c r="D10" s="86">
        <v>1</v>
      </c>
      <c r="E10" s="86">
        <v>4</v>
      </c>
      <c r="F10" s="86">
        <v>1</v>
      </c>
      <c r="G10" s="86"/>
      <c r="H10" s="86">
        <v>14</v>
      </c>
    </row>
    <row r="11" spans="1:8" x14ac:dyDescent="0.25">
      <c r="A11" s="89" t="s">
        <v>528</v>
      </c>
      <c r="B11" s="86">
        <v>9</v>
      </c>
      <c r="C11" s="86">
        <v>1</v>
      </c>
      <c r="D11" s="86">
        <v>6</v>
      </c>
      <c r="E11" s="86">
        <v>1</v>
      </c>
      <c r="F11" s="86"/>
      <c r="G11" s="86"/>
      <c r="H11" s="86">
        <v>17</v>
      </c>
    </row>
    <row r="12" spans="1:8" x14ac:dyDescent="0.25">
      <c r="A12" s="89" t="s">
        <v>585</v>
      </c>
      <c r="B12" s="86">
        <v>1</v>
      </c>
      <c r="C12" s="86">
        <v>2</v>
      </c>
      <c r="D12" s="86">
        <v>2</v>
      </c>
      <c r="E12" s="86">
        <v>5</v>
      </c>
      <c r="F12" s="86">
        <v>1</v>
      </c>
      <c r="G12" s="86"/>
      <c r="H12" s="86">
        <v>11</v>
      </c>
    </row>
    <row r="13" spans="1:8" x14ac:dyDescent="0.25">
      <c r="A13" s="89" t="s">
        <v>590</v>
      </c>
      <c r="B13" s="86">
        <v>5</v>
      </c>
      <c r="C13" s="86">
        <v>5</v>
      </c>
      <c r="D13" s="86">
        <v>6</v>
      </c>
      <c r="E13" s="86">
        <v>3</v>
      </c>
      <c r="F13" s="86"/>
      <c r="G13" s="86"/>
      <c r="H13" s="86">
        <v>19</v>
      </c>
    </row>
    <row r="14" spans="1:8" x14ac:dyDescent="0.25">
      <c r="A14" s="89" t="s">
        <v>615</v>
      </c>
      <c r="B14" s="86">
        <v>5</v>
      </c>
      <c r="C14" s="86">
        <v>4</v>
      </c>
      <c r="D14" s="86">
        <v>3</v>
      </c>
      <c r="E14" s="86">
        <v>3</v>
      </c>
      <c r="F14" s="86"/>
      <c r="G14" s="86"/>
      <c r="H14" s="86">
        <v>15</v>
      </c>
    </row>
    <row r="15" spans="1:8" x14ac:dyDescent="0.25">
      <c r="A15" s="89" t="s">
        <v>638</v>
      </c>
      <c r="B15" s="86">
        <v>6</v>
      </c>
      <c r="C15" s="86">
        <v>2</v>
      </c>
      <c r="D15" s="86">
        <v>7</v>
      </c>
      <c r="E15" s="86">
        <v>3</v>
      </c>
      <c r="F15" s="86"/>
      <c r="G15" s="86">
        <v>1</v>
      </c>
      <c r="H15" s="86">
        <v>19</v>
      </c>
    </row>
    <row r="16" spans="1:8" x14ac:dyDescent="0.25">
      <c r="A16" s="89" t="s">
        <v>664</v>
      </c>
      <c r="B16" s="86">
        <v>6</v>
      </c>
      <c r="C16" s="86">
        <v>7</v>
      </c>
      <c r="D16" s="86">
        <v>5</v>
      </c>
      <c r="E16" s="86">
        <v>7</v>
      </c>
      <c r="F16" s="86"/>
      <c r="G16" s="86"/>
      <c r="H16" s="86">
        <v>25</v>
      </c>
    </row>
    <row r="17" spans="1:8" x14ac:dyDescent="0.25">
      <c r="A17" s="89" t="s">
        <v>680</v>
      </c>
      <c r="B17" s="86">
        <v>4</v>
      </c>
      <c r="C17" s="86">
        <v>3</v>
      </c>
      <c r="D17" s="86">
        <v>4</v>
      </c>
      <c r="E17" s="86">
        <v>8</v>
      </c>
      <c r="F17" s="86"/>
      <c r="G17" s="86"/>
      <c r="H17" s="86">
        <v>19</v>
      </c>
    </row>
    <row r="18" spans="1:8" x14ac:dyDescent="0.25">
      <c r="A18" s="89" t="s">
        <v>694</v>
      </c>
      <c r="B18" s="86">
        <v>9</v>
      </c>
      <c r="C18" s="86">
        <v>9</v>
      </c>
      <c r="D18" s="86">
        <v>8</v>
      </c>
      <c r="E18" s="86">
        <v>4</v>
      </c>
      <c r="F18" s="86"/>
      <c r="G18" s="86"/>
      <c r="H18" s="86">
        <v>30</v>
      </c>
    </row>
    <row r="19" spans="1:8" x14ac:dyDescent="0.25">
      <c r="A19" s="89" t="s">
        <v>730</v>
      </c>
      <c r="B19" s="86">
        <v>7</v>
      </c>
      <c r="C19" s="86">
        <v>2</v>
      </c>
      <c r="D19" s="86">
        <v>6</v>
      </c>
      <c r="E19" s="86">
        <v>10</v>
      </c>
      <c r="F19" s="86">
        <v>1</v>
      </c>
      <c r="G19" s="86"/>
      <c r="H19" s="86">
        <v>26</v>
      </c>
    </row>
    <row r="20" spans="1:8" x14ac:dyDescent="0.25">
      <c r="A20" s="89" t="s">
        <v>1083</v>
      </c>
      <c r="B20" s="86">
        <v>69</v>
      </c>
      <c r="C20" s="86">
        <v>43</v>
      </c>
      <c r="D20" s="86">
        <v>58</v>
      </c>
      <c r="E20" s="86">
        <v>53</v>
      </c>
      <c r="F20" s="86">
        <v>10</v>
      </c>
      <c r="G20" s="86">
        <v>1</v>
      </c>
      <c r="H20" s="86">
        <v>234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G115"/>
  <sheetViews>
    <sheetView workbookViewId="0">
      <selection activeCell="H26" sqref="H26"/>
    </sheetView>
  </sheetViews>
  <sheetFormatPr baseColWidth="10" defaultRowHeight="15" x14ac:dyDescent="0.25"/>
  <cols>
    <col min="1" max="1" width="11.42578125" style="343"/>
  </cols>
  <sheetData>
    <row r="1" spans="1:7" ht="15.75" thickBot="1" x14ac:dyDescent="0.3">
      <c r="A1" s="751" t="s">
        <v>2000</v>
      </c>
      <c r="B1" s="752"/>
      <c r="C1" s="752"/>
      <c r="D1" s="752"/>
      <c r="E1" s="752"/>
      <c r="F1" s="752"/>
      <c r="G1" s="753"/>
    </row>
    <row r="2" spans="1:7" x14ac:dyDescent="0.25">
      <c r="A2" s="453" t="s">
        <v>2006</v>
      </c>
      <c r="B2" s="747" t="s">
        <v>2007</v>
      </c>
      <c r="C2" s="747"/>
      <c r="D2" s="747"/>
      <c r="E2" s="747"/>
      <c r="F2" s="747"/>
      <c r="G2" s="748"/>
    </row>
    <row r="3" spans="1:7" x14ac:dyDescent="0.25">
      <c r="A3" s="451" t="s">
        <v>2008</v>
      </c>
      <c r="B3" s="745" t="s">
        <v>2009</v>
      </c>
      <c r="C3" s="745"/>
      <c r="D3" s="745"/>
      <c r="E3" s="745"/>
      <c r="F3" s="745"/>
      <c r="G3" s="746"/>
    </row>
    <row r="4" spans="1:7" x14ac:dyDescent="0.25">
      <c r="A4" s="451" t="s">
        <v>2010</v>
      </c>
      <c r="B4" s="745" t="s">
        <v>2011</v>
      </c>
      <c r="C4" s="745"/>
      <c r="D4" s="745"/>
      <c r="E4" s="745"/>
      <c r="F4" s="745"/>
      <c r="G4" s="746"/>
    </row>
    <row r="5" spans="1:7" x14ac:dyDescent="0.25">
      <c r="A5" s="451" t="s">
        <v>2012</v>
      </c>
      <c r="B5" s="745" t="s">
        <v>2013</v>
      </c>
      <c r="C5" s="745"/>
      <c r="D5" s="745"/>
      <c r="E5" s="745"/>
      <c r="F5" s="745"/>
      <c r="G5" s="746"/>
    </row>
    <row r="6" spans="1:7" x14ac:dyDescent="0.25">
      <c r="A6" s="451" t="s">
        <v>2014</v>
      </c>
      <c r="B6" s="745" t="s">
        <v>2015</v>
      </c>
      <c r="C6" s="745"/>
      <c r="D6" s="745"/>
      <c r="E6" s="745"/>
      <c r="F6" s="745"/>
      <c r="G6" s="746"/>
    </row>
    <row r="7" spans="1:7" x14ac:dyDescent="0.25">
      <c r="A7" s="451" t="s">
        <v>2016</v>
      </c>
      <c r="B7" s="745" t="s">
        <v>2017</v>
      </c>
      <c r="C7" s="745"/>
      <c r="D7" s="745"/>
      <c r="E7" s="745"/>
      <c r="F7" s="745"/>
      <c r="G7" s="746"/>
    </row>
    <row r="8" spans="1:7" x14ac:dyDescent="0.25">
      <c r="A8" s="451" t="s">
        <v>2018</v>
      </c>
      <c r="B8" s="745" t="s">
        <v>2019</v>
      </c>
      <c r="C8" s="745"/>
      <c r="D8" s="745"/>
      <c r="E8" s="745"/>
      <c r="F8" s="745"/>
      <c r="G8" s="746"/>
    </row>
    <row r="9" spans="1:7" x14ac:dyDescent="0.25">
      <c r="A9" s="451" t="s">
        <v>2020</v>
      </c>
      <c r="B9" s="745" t="s">
        <v>2021</v>
      </c>
      <c r="C9" s="745"/>
      <c r="D9" s="745"/>
      <c r="E9" s="745"/>
      <c r="F9" s="745"/>
      <c r="G9" s="746"/>
    </row>
    <row r="10" spans="1:7" x14ac:dyDescent="0.25">
      <c r="A10" s="451" t="s">
        <v>2022</v>
      </c>
      <c r="B10" s="745" t="s">
        <v>2023</v>
      </c>
      <c r="C10" s="745"/>
      <c r="D10" s="745"/>
      <c r="E10" s="745"/>
      <c r="F10" s="745"/>
      <c r="G10" s="746"/>
    </row>
    <row r="11" spans="1:7" ht="15.75" thickBot="1" x14ac:dyDescent="0.3">
      <c r="A11" s="454">
        <v>99</v>
      </c>
      <c r="B11" s="749" t="s">
        <v>2024</v>
      </c>
      <c r="C11" s="749"/>
      <c r="D11" s="749"/>
      <c r="E11" s="749"/>
      <c r="F11" s="749"/>
      <c r="G11" s="750"/>
    </row>
    <row r="12" spans="1:7" ht="15.75" thickBot="1" x14ac:dyDescent="0.3">
      <c r="A12" s="751" t="s">
        <v>2001</v>
      </c>
      <c r="B12" s="752"/>
      <c r="C12" s="752"/>
      <c r="D12" s="752"/>
      <c r="E12" s="752"/>
      <c r="F12" s="752"/>
      <c r="G12" s="753"/>
    </row>
    <row r="13" spans="1:7" x14ac:dyDescent="0.25">
      <c r="A13" s="453" t="s">
        <v>2025</v>
      </c>
      <c r="B13" s="747" t="s">
        <v>2026</v>
      </c>
      <c r="C13" s="747"/>
      <c r="D13" s="747"/>
      <c r="E13" s="747"/>
      <c r="F13" s="747"/>
      <c r="G13" s="748"/>
    </row>
    <row r="14" spans="1:7" x14ac:dyDescent="0.25">
      <c r="A14" s="451" t="s">
        <v>2027</v>
      </c>
      <c r="B14" s="745" t="s">
        <v>1998</v>
      </c>
      <c r="C14" s="745"/>
      <c r="D14" s="745"/>
      <c r="E14" s="745"/>
      <c r="F14" s="745"/>
      <c r="G14" s="746"/>
    </row>
    <row r="15" spans="1:7" x14ac:dyDescent="0.25">
      <c r="A15" s="451" t="s">
        <v>2028</v>
      </c>
      <c r="B15" s="745" t="s">
        <v>2029</v>
      </c>
      <c r="C15" s="745"/>
      <c r="D15" s="745"/>
      <c r="E15" s="745"/>
      <c r="F15" s="745"/>
      <c r="G15" s="746"/>
    </row>
    <row r="16" spans="1:7" x14ac:dyDescent="0.25">
      <c r="A16" s="451" t="s">
        <v>2030</v>
      </c>
      <c r="B16" s="745" t="s">
        <v>2031</v>
      </c>
      <c r="C16" s="745"/>
      <c r="D16" s="745"/>
      <c r="E16" s="745"/>
      <c r="F16" s="745"/>
      <c r="G16" s="746"/>
    </row>
    <row r="17" spans="1:7" x14ac:dyDescent="0.25">
      <c r="A17" s="451" t="s">
        <v>2032</v>
      </c>
      <c r="B17" s="745" t="s">
        <v>2033</v>
      </c>
      <c r="C17" s="745"/>
      <c r="D17" s="745"/>
      <c r="E17" s="745"/>
      <c r="F17" s="745"/>
      <c r="G17" s="746"/>
    </row>
    <row r="18" spans="1:7" x14ac:dyDescent="0.25">
      <c r="A18" s="451" t="s">
        <v>2034</v>
      </c>
      <c r="B18" s="745" t="s">
        <v>2035</v>
      </c>
      <c r="C18" s="745"/>
      <c r="D18" s="745"/>
      <c r="E18" s="745"/>
      <c r="F18" s="745"/>
      <c r="G18" s="746"/>
    </row>
    <row r="19" spans="1:7" x14ac:dyDescent="0.25">
      <c r="A19" s="451" t="s">
        <v>2036</v>
      </c>
      <c r="B19" s="745" t="s">
        <v>2037</v>
      </c>
      <c r="C19" s="745"/>
      <c r="D19" s="745"/>
      <c r="E19" s="745"/>
      <c r="F19" s="745"/>
      <c r="G19" s="746"/>
    </row>
    <row r="20" spans="1:7" x14ac:dyDescent="0.25">
      <c r="A20" s="451" t="s">
        <v>2038</v>
      </c>
      <c r="B20" s="745" t="s">
        <v>2039</v>
      </c>
      <c r="C20" s="745"/>
      <c r="D20" s="745"/>
      <c r="E20" s="745"/>
      <c r="F20" s="745"/>
      <c r="G20" s="746"/>
    </row>
    <row r="21" spans="1:7" x14ac:dyDescent="0.25">
      <c r="A21" s="451" t="s">
        <v>2040</v>
      </c>
      <c r="B21" s="745" t="s">
        <v>2041</v>
      </c>
      <c r="C21" s="745"/>
      <c r="D21" s="745"/>
      <c r="E21" s="745"/>
      <c r="F21" s="745"/>
      <c r="G21" s="746"/>
    </row>
    <row r="22" spans="1:7" x14ac:dyDescent="0.25">
      <c r="A22" s="451" t="s">
        <v>2042</v>
      </c>
      <c r="B22" s="745" t="s">
        <v>2043</v>
      </c>
      <c r="C22" s="745"/>
      <c r="D22" s="745"/>
      <c r="E22" s="745"/>
      <c r="F22" s="745"/>
      <c r="G22" s="746"/>
    </row>
    <row r="23" spans="1:7" x14ac:dyDescent="0.25">
      <c r="A23" s="451" t="s">
        <v>2044</v>
      </c>
      <c r="B23" s="745" t="s">
        <v>2045</v>
      </c>
      <c r="C23" s="745"/>
      <c r="D23" s="745"/>
      <c r="E23" s="745"/>
      <c r="F23" s="745"/>
      <c r="G23" s="746"/>
    </row>
    <row r="24" spans="1:7" x14ac:dyDescent="0.25">
      <c r="A24" s="451" t="s">
        <v>2046</v>
      </c>
      <c r="B24" s="745" t="s">
        <v>2047</v>
      </c>
      <c r="C24" s="745"/>
      <c r="D24" s="745"/>
      <c r="E24" s="745"/>
      <c r="F24" s="745"/>
      <c r="G24" s="746"/>
    </row>
    <row r="25" spans="1:7" x14ac:dyDescent="0.25">
      <c r="A25" s="451" t="s">
        <v>2048</v>
      </c>
      <c r="B25" s="745" t="s">
        <v>2049</v>
      </c>
      <c r="C25" s="745"/>
      <c r="D25" s="745"/>
      <c r="E25" s="745"/>
      <c r="F25" s="745"/>
      <c r="G25" s="746"/>
    </row>
    <row r="26" spans="1:7" x14ac:dyDescent="0.25">
      <c r="A26" s="451" t="s">
        <v>2050</v>
      </c>
      <c r="B26" s="745" t="s">
        <v>451</v>
      </c>
      <c r="C26" s="745"/>
      <c r="D26" s="745"/>
      <c r="E26" s="745"/>
      <c r="F26" s="745"/>
      <c r="G26" s="746"/>
    </row>
    <row r="27" spans="1:7" x14ac:dyDescent="0.25">
      <c r="A27" s="451" t="s">
        <v>2051</v>
      </c>
      <c r="B27" s="745" t="s">
        <v>2052</v>
      </c>
      <c r="C27" s="745"/>
      <c r="D27" s="745"/>
      <c r="E27" s="745"/>
      <c r="F27" s="745"/>
      <c r="G27" s="746"/>
    </row>
    <row r="28" spans="1:7" x14ac:dyDescent="0.25">
      <c r="A28" s="451" t="s">
        <v>2053</v>
      </c>
      <c r="B28" s="745" t="s">
        <v>492</v>
      </c>
      <c r="C28" s="745"/>
      <c r="D28" s="745"/>
      <c r="E28" s="745"/>
      <c r="F28" s="745"/>
      <c r="G28" s="746"/>
    </row>
    <row r="29" spans="1:7" x14ac:dyDescent="0.25">
      <c r="A29" s="451" t="s">
        <v>2054</v>
      </c>
      <c r="B29" s="745" t="s">
        <v>2055</v>
      </c>
      <c r="C29" s="745"/>
      <c r="D29" s="745"/>
      <c r="E29" s="745"/>
      <c r="F29" s="745"/>
      <c r="G29" s="746"/>
    </row>
    <row r="30" spans="1:7" x14ac:dyDescent="0.25">
      <c r="A30" s="451" t="s">
        <v>2056</v>
      </c>
      <c r="B30" s="745" t="s">
        <v>2057</v>
      </c>
      <c r="C30" s="745"/>
      <c r="D30" s="745"/>
      <c r="E30" s="745"/>
      <c r="F30" s="745"/>
      <c r="G30" s="746"/>
    </row>
    <row r="31" spans="1:7" x14ac:dyDescent="0.25">
      <c r="A31" s="451" t="s">
        <v>2058</v>
      </c>
      <c r="B31" s="745" t="s">
        <v>2059</v>
      </c>
      <c r="C31" s="745"/>
      <c r="D31" s="745"/>
      <c r="E31" s="745"/>
      <c r="F31" s="745"/>
      <c r="G31" s="746"/>
    </row>
    <row r="32" spans="1:7" x14ac:dyDescent="0.25">
      <c r="A32" s="451" t="s">
        <v>2060</v>
      </c>
      <c r="B32" s="745" t="s">
        <v>2061</v>
      </c>
      <c r="C32" s="745"/>
      <c r="D32" s="745"/>
      <c r="E32" s="745"/>
      <c r="F32" s="745"/>
      <c r="G32" s="746"/>
    </row>
    <row r="33" spans="1:7" x14ac:dyDescent="0.25">
      <c r="A33" s="451" t="s">
        <v>2062</v>
      </c>
      <c r="B33" s="745" t="s">
        <v>209</v>
      </c>
      <c r="C33" s="745"/>
      <c r="D33" s="745"/>
      <c r="E33" s="745"/>
      <c r="F33" s="745"/>
      <c r="G33" s="746"/>
    </row>
    <row r="34" spans="1:7" x14ac:dyDescent="0.25">
      <c r="A34" s="451" t="s">
        <v>2063</v>
      </c>
      <c r="B34" s="745" t="s">
        <v>2064</v>
      </c>
      <c r="C34" s="745"/>
      <c r="D34" s="745"/>
      <c r="E34" s="745"/>
      <c r="F34" s="745"/>
      <c r="G34" s="746"/>
    </row>
    <row r="35" spans="1:7" x14ac:dyDescent="0.25">
      <c r="A35" s="451" t="s">
        <v>2065</v>
      </c>
      <c r="B35" s="745" t="s">
        <v>2066</v>
      </c>
      <c r="C35" s="745"/>
      <c r="D35" s="745"/>
      <c r="E35" s="745"/>
      <c r="F35" s="745"/>
      <c r="G35" s="746"/>
    </row>
    <row r="36" spans="1:7" x14ac:dyDescent="0.25">
      <c r="A36" s="451" t="s">
        <v>2067</v>
      </c>
      <c r="B36" s="745" t="s">
        <v>2068</v>
      </c>
      <c r="C36" s="745"/>
      <c r="D36" s="745"/>
      <c r="E36" s="745"/>
      <c r="F36" s="745"/>
      <c r="G36" s="746"/>
    </row>
    <row r="37" spans="1:7" x14ac:dyDescent="0.25">
      <c r="A37" s="451" t="s">
        <v>2069</v>
      </c>
      <c r="B37" s="745" t="s">
        <v>2070</v>
      </c>
      <c r="C37" s="745"/>
      <c r="D37" s="745"/>
      <c r="E37" s="745"/>
      <c r="F37" s="745"/>
      <c r="G37" s="746"/>
    </row>
    <row r="38" spans="1:7" x14ac:dyDescent="0.25">
      <c r="A38" s="451" t="s">
        <v>2071</v>
      </c>
      <c r="B38" s="745" t="s">
        <v>2072</v>
      </c>
      <c r="C38" s="745"/>
      <c r="D38" s="745"/>
      <c r="E38" s="745"/>
      <c r="F38" s="745"/>
      <c r="G38" s="746"/>
    </row>
    <row r="39" spans="1:7" x14ac:dyDescent="0.25">
      <c r="A39" s="451" t="s">
        <v>2073</v>
      </c>
      <c r="B39" s="745" t="s">
        <v>2074</v>
      </c>
      <c r="C39" s="745"/>
      <c r="D39" s="745"/>
      <c r="E39" s="745"/>
      <c r="F39" s="745"/>
      <c r="G39" s="746"/>
    </row>
    <row r="40" spans="1:7" x14ac:dyDescent="0.25">
      <c r="A40" s="451" t="s">
        <v>2075</v>
      </c>
      <c r="B40" s="745" t="s">
        <v>2076</v>
      </c>
      <c r="C40" s="745"/>
      <c r="D40" s="745"/>
      <c r="E40" s="745"/>
      <c r="F40" s="745"/>
      <c r="G40" s="746"/>
    </row>
    <row r="41" spans="1:7" x14ac:dyDescent="0.25">
      <c r="A41" s="451" t="s">
        <v>2077</v>
      </c>
      <c r="B41" s="745" t="s">
        <v>2078</v>
      </c>
      <c r="C41" s="745"/>
      <c r="D41" s="745"/>
      <c r="E41" s="745"/>
      <c r="F41" s="745"/>
      <c r="G41" s="746"/>
    </row>
    <row r="42" spans="1:7" x14ac:dyDescent="0.25">
      <c r="A42" s="451" t="s">
        <v>2079</v>
      </c>
      <c r="B42" s="745" t="s">
        <v>2080</v>
      </c>
      <c r="C42" s="745"/>
      <c r="D42" s="745"/>
      <c r="E42" s="745"/>
      <c r="F42" s="745"/>
      <c r="G42" s="746"/>
    </row>
    <row r="43" spans="1:7" x14ac:dyDescent="0.25">
      <c r="A43" s="451" t="s">
        <v>2081</v>
      </c>
      <c r="B43" s="745" t="s">
        <v>1377</v>
      </c>
      <c r="C43" s="745"/>
      <c r="D43" s="745"/>
      <c r="E43" s="745"/>
      <c r="F43" s="745"/>
      <c r="G43" s="746"/>
    </row>
    <row r="44" spans="1:7" x14ac:dyDescent="0.25">
      <c r="A44" s="451" t="s">
        <v>2082</v>
      </c>
      <c r="B44" s="745" t="s">
        <v>2083</v>
      </c>
      <c r="C44" s="745"/>
      <c r="D44" s="745"/>
      <c r="E44" s="745"/>
      <c r="F44" s="745"/>
      <c r="G44" s="746"/>
    </row>
    <row r="45" spans="1:7" x14ac:dyDescent="0.25">
      <c r="A45" s="451" t="s">
        <v>2084</v>
      </c>
      <c r="B45" s="745" t="s">
        <v>2085</v>
      </c>
      <c r="C45" s="745"/>
      <c r="D45" s="745"/>
      <c r="E45" s="745"/>
      <c r="F45" s="745"/>
      <c r="G45" s="746"/>
    </row>
    <row r="46" spans="1:7" x14ac:dyDescent="0.25">
      <c r="A46" s="451">
        <v>134</v>
      </c>
      <c r="B46" s="745" t="s">
        <v>2086</v>
      </c>
      <c r="C46" s="745"/>
      <c r="D46" s="745"/>
      <c r="E46" s="745"/>
      <c r="F46" s="745"/>
      <c r="G46" s="746"/>
    </row>
    <row r="47" spans="1:7" x14ac:dyDescent="0.25">
      <c r="A47" s="451" t="s">
        <v>2087</v>
      </c>
      <c r="B47" s="745" t="s">
        <v>2088</v>
      </c>
      <c r="C47" s="745"/>
      <c r="D47" s="745"/>
      <c r="E47" s="745"/>
      <c r="F47" s="745"/>
      <c r="G47" s="746"/>
    </row>
    <row r="48" spans="1:7" x14ac:dyDescent="0.25">
      <c r="A48" s="451" t="s">
        <v>2089</v>
      </c>
      <c r="B48" s="745" t="s">
        <v>2090</v>
      </c>
      <c r="C48" s="745"/>
      <c r="D48" s="745"/>
      <c r="E48" s="745"/>
      <c r="F48" s="745"/>
      <c r="G48" s="746"/>
    </row>
    <row r="49" spans="1:7" x14ac:dyDescent="0.25">
      <c r="A49" s="451" t="s">
        <v>2091</v>
      </c>
      <c r="B49" s="745" t="s">
        <v>2092</v>
      </c>
      <c r="C49" s="745"/>
      <c r="D49" s="745"/>
      <c r="E49" s="745"/>
      <c r="F49" s="745"/>
      <c r="G49" s="746"/>
    </row>
    <row r="50" spans="1:7" x14ac:dyDescent="0.25">
      <c r="A50" s="451" t="s">
        <v>2093</v>
      </c>
      <c r="B50" s="745" t="s">
        <v>2094</v>
      </c>
      <c r="C50" s="745"/>
      <c r="D50" s="745"/>
      <c r="E50" s="745"/>
      <c r="F50" s="745"/>
      <c r="G50" s="746"/>
    </row>
    <row r="51" spans="1:7" x14ac:dyDescent="0.25">
      <c r="A51" s="451" t="s">
        <v>2095</v>
      </c>
      <c r="B51" s="745" t="s">
        <v>92</v>
      </c>
      <c r="C51" s="745"/>
      <c r="D51" s="745"/>
      <c r="E51" s="745"/>
      <c r="F51" s="745"/>
      <c r="G51" s="746"/>
    </row>
    <row r="52" spans="1:7" x14ac:dyDescent="0.25">
      <c r="A52" s="451" t="s">
        <v>2096</v>
      </c>
      <c r="B52" s="745" t="s">
        <v>2097</v>
      </c>
      <c r="C52" s="745"/>
      <c r="D52" s="745"/>
      <c r="E52" s="745"/>
      <c r="F52" s="745"/>
      <c r="G52" s="746"/>
    </row>
    <row r="53" spans="1:7" x14ac:dyDescent="0.25">
      <c r="A53" s="451" t="s">
        <v>2098</v>
      </c>
      <c r="B53" s="745" t="s">
        <v>2099</v>
      </c>
      <c r="C53" s="745"/>
      <c r="D53" s="745"/>
      <c r="E53" s="745"/>
      <c r="F53" s="745"/>
      <c r="G53" s="746"/>
    </row>
    <row r="54" spans="1:7" x14ac:dyDescent="0.25">
      <c r="A54" s="451" t="s">
        <v>2100</v>
      </c>
      <c r="B54" s="745" t="s">
        <v>2101</v>
      </c>
      <c r="C54" s="745"/>
      <c r="D54" s="745"/>
      <c r="E54" s="745"/>
      <c r="F54" s="745"/>
      <c r="G54" s="746"/>
    </row>
    <row r="55" spans="1:7" x14ac:dyDescent="0.25">
      <c r="A55" s="451" t="s">
        <v>2102</v>
      </c>
      <c r="B55" s="745" t="s">
        <v>2103</v>
      </c>
      <c r="C55" s="745"/>
      <c r="D55" s="745"/>
      <c r="E55" s="745"/>
      <c r="F55" s="745"/>
      <c r="G55" s="746"/>
    </row>
    <row r="56" spans="1:7" x14ac:dyDescent="0.25">
      <c r="A56" s="451" t="s">
        <v>2104</v>
      </c>
      <c r="B56" s="745" t="s">
        <v>2105</v>
      </c>
      <c r="C56" s="745"/>
      <c r="D56" s="745"/>
      <c r="E56" s="745"/>
      <c r="F56" s="745"/>
      <c r="G56" s="746"/>
    </row>
    <row r="57" spans="1:7" x14ac:dyDescent="0.25">
      <c r="A57" s="451" t="s">
        <v>2106</v>
      </c>
      <c r="B57" s="745" t="s">
        <v>1960</v>
      </c>
      <c r="C57" s="745"/>
      <c r="D57" s="745"/>
      <c r="E57" s="745"/>
      <c r="F57" s="745"/>
      <c r="G57" s="746"/>
    </row>
    <row r="58" spans="1:7" x14ac:dyDescent="0.25">
      <c r="A58" s="451" t="s">
        <v>2107</v>
      </c>
      <c r="B58" s="745" t="s">
        <v>2108</v>
      </c>
      <c r="C58" s="745"/>
      <c r="D58" s="745"/>
      <c r="E58" s="745"/>
      <c r="F58" s="745"/>
      <c r="G58" s="746"/>
    </row>
    <row r="59" spans="1:7" x14ac:dyDescent="0.25">
      <c r="A59" s="451" t="s">
        <v>2109</v>
      </c>
      <c r="B59" s="745" t="s">
        <v>2110</v>
      </c>
      <c r="C59" s="745"/>
      <c r="D59" s="745"/>
      <c r="E59" s="745"/>
      <c r="F59" s="745"/>
      <c r="G59" s="746"/>
    </row>
    <row r="60" spans="1:7" x14ac:dyDescent="0.25">
      <c r="A60" s="451" t="s">
        <v>2111</v>
      </c>
      <c r="B60" s="745" t="s">
        <v>2112</v>
      </c>
      <c r="C60" s="745"/>
      <c r="D60" s="745"/>
      <c r="E60" s="745"/>
      <c r="F60" s="745"/>
      <c r="G60" s="746"/>
    </row>
    <row r="61" spans="1:7" x14ac:dyDescent="0.25">
      <c r="A61" s="451" t="s">
        <v>2113</v>
      </c>
      <c r="B61" s="745" t="s">
        <v>2114</v>
      </c>
      <c r="C61" s="745"/>
      <c r="D61" s="745"/>
      <c r="E61" s="745"/>
      <c r="F61" s="745"/>
      <c r="G61" s="746"/>
    </row>
    <row r="62" spans="1:7" x14ac:dyDescent="0.25">
      <c r="A62" s="451" t="s">
        <v>2115</v>
      </c>
      <c r="B62" s="745" t="s">
        <v>2116</v>
      </c>
      <c r="C62" s="745"/>
      <c r="D62" s="745"/>
      <c r="E62" s="745"/>
      <c r="F62" s="745"/>
      <c r="G62" s="746"/>
    </row>
    <row r="63" spans="1:7" x14ac:dyDescent="0.25">
      <c r="A63" s="451" t="s">
        <v>2117</v>
      </c>
      <c r="B63" s="745" t="s">
        <v>2118</v>
      </c>
      <c r="C63" s="745"/>
      <c r="D63" s="745"/>
      <c r="E63" s="745"/>
      <c r="F63" s="745"/>
      <c r="G63" s="746"/>
    </row>
    <row r="64" spans="1:7" x14ac:dyDescent="0.25">
      <c r="A64" s="451" t="s">
        <v>2119</v>
      </c>
      <c r="B64" s="745" t="s">
        <v>2120</v>
      </c>
      <c r="C64" s="745"/>
      <c r="D64" s="745"/>
      <c r="E64" s="745"/>
      <c r="F64" s="745"/>
      <c r="G64" s="746"/>
    </row>
    <row r="65" spans="1:7" x14ac:dyDescent="0.25">
      <c r="A65" s="451" t="s">
        <v>2121</v>
      </c>
      <c r="B65" s="745" t="s">
        <v>2122</v>
      </c>
      <c r="C65" s="745"/>
      <c r="D65" s="745"/>
      <c r="E65" s="745"/>
      <c r="F65" s="745"/>
      <c r="G65" s="746"/>
    </row>
    <row r="66" spans="1:7" x14ac:dyDescent="0.25">
      <c r="A66" s="451" t="s">
        <v>2123</v>
      </c>
      <c r="B66" s="745" t="s">
        <v>2124</v>
      </c>
      <c r="C66" s="745"/>
      <c r="D66" s="745"/>
      <c r="E66" s="745"/>
      <c r="F66" s="745"/>
      <c r="G66" s="746"/>
    </row>
    <row r="67" spans="1:7" x14ac:dyDescent="0.25">
      <c r="A67" s="451" t="s">
        <v>2125</v>
      </c>
      <c r="B67" s="745" t="s">
        <v>2126</v>
      </c>
      <c r="C67" s="745"/>
      <c r="D67" s="745"/>
      <c r="E67" s="745"/>
      <c r="F67" s="745"/>
      <c r="G67" s="746"/>
    </row>
    <row r="68" spans="1:7" x14ac:dyDescent="0.25">
      <c r="A68" s="451" t="s">
        <v>2127</v>
      </c>
      <c r="B68" s="745" t="s">
        <v>2128</v>
      </c>
      <c r="C68" s="745"/>
      <c r="D68" s="745"/>
      <c r="E68" s="745"/>
      <c r="F68" s="745"/>
      <c r="G68" s="746"/>
    </row>
    <row r="69" spans="1:7" ht="15.75" thickBot="1" x14ac:dyDescent="0.3">
      <c r="A69" s="454" t="s">
        <v>2129</v>
      </c>
      <c r="B69" s="749" t="s">
        <v>1999</v>
      </c>
      <c r="C69" s="749"/>
      <c r="D69" s="749"/>
      <c r="E69" s="749"/>
      <c r="F69" s="749"/>
      <c r="G69" s="750"/>
    </row>
    <row r="70" spans="1:7" ht="15.75" thickBot="1" x14ac:dyDescent="0.3">
      <c r="A70" s="751" t="s">
        <v>2002</v>
      </c>
      <c r="B70" s="752"/>
      <c r="C70" s="752"/>
      <c r="D70" s="752"/>
      <c r="E70" s="752"/>
      <c r="F70" s="752"/>
      <c r="G70" s="753"/>
    </row>
    <row r="71" spans="1:7" x14ac:dyDescent="0.25">
      <c r="A71" s="453" t="s">
        <v>2130</v>
      </c>
      <c r="B71" s="747" t="s">
        <v>2131</v>
      </c>
      <c r="C71" s="747"/>
      <c r="D71" s="747"/>
      <c r="E71" s="747"/>
      <c r="F71" s="747"/>
      <c r="G71" s="748"/>
    </row>
    <row r="72" spans="1:7" x14ac:dyDescent="0.25">
      <c r="A72" s="451" t="s">
        <v>2132</v>
      </c>
      <c r="B72" s="745" t="s">
        <v>2133</v>
      </c>
      <c r="C72" s="745"/>
      <c r="D72" s="745"/>
      <c r="E72" s="745"/>
      <c r="F72" s="745"/>
      <c r="G72" s="746"/>
    </row>
    <row r="73" spans="1:7" x14ac:dyDescent="0.25">
      <c r="A73" s="451" t="s">
        <v>2134</v>
      </c>
      <c r="B73" s="745" t="s">
        <v>2135</v>
      </c>
      <c r="C73" s="745"/>
      <c r="D73" s="745"/>
      <c r="E73" s="745"/>
      <c r="F73" s="745"/>
      <c r="G73" s="746"/>
    </row>
    <row r="74" spans="1:7" x14ac:dyDescent="0.25">
      <c r="A74" s="451" t="s">
        <v>2136</v>
      </c>
      <c r="B74" s="745" t="s">
        <v>2137</v>
      </c>
      <c r="C74" s="745"/>
      <c r="D74" s="745"/>
      <c r="E74" s="745"/>
      <c r="F74" s="745"/>
      <c r="G74" s="746"/>
    </row>
    <row r="75" spans="1:7" x14ac:dyDescent="0.25">
      <c r="A75" s="451" t="s">
        <v>2138</v>
      </c>
      <c r="B75" s="745" t="s">
        <v>2139</v>
      </c>
      <c r="C75" s="745"/>
      <c r="D75" s="745"/>
      <c r="E75" s="745"/>
      <c r="F75" s="745"/>
      <c r="G75" s="746"/>
    </row>
    <row r="76" spans="1:7" x14ac:dyDescent="0.25">
      <c r="A76" s="451" t="s">
        <v>2140</v>
      </c>
      <c r="B76" s="745" t="s">
        <v>2141</v>
      </c>
      <c r="C76" s="745"/>
      <c r="D76" s="745"/>
      <c r="E76" s="745"/>
      <c r="F76" s="745"/>
      <c r="G76" s="746"/>
    </row>
    <row r="77" spans="1:7" x14ac:dyDescent="0.25">
      <c r="A77" s="451" t="s">
        <v>2142</v>
      </c>
      <c r="B77" s="745" t="s">
        <v>2143</v>
      </c>
      <c r="C77" s="745"/>
      <c r="D77" s="745"/>
      <c r="E77" s="745"/>
      <c r="F77" s="745"/>
      <c r="G77" s="746"/>
    </row>
    <row r="78" spans="1:7" x14ac:dyDescent="0.25">
      <c r="A78" s="451" t="s">
        <v>2144</v>
      </c>
      <c r="B78" s="745" t="s">
        <v>2145</v>
      </c>
      <c r="C78" s="745"/>
      <c r="D78" s="745"/>
      <c r="E78" s="745"/>
      <c r="F78" s="745"/>
      <c r="G78" s="746"/>
    </row>
    <row r="79" spans="1:7" x14ac:dyDescent="0.25">
      <c r="A79" s="451" t="s">
        <v>2146</v>
      </c>
      <c r="B79" s="745" t="s">
        <v>2147</v>
      </c>
      <c r="C79" s="745"/>
      <c r="D79" s="745"/>
      <c r="E79" s="745"/>
      <c r="F79" s="745"/>
      <c r="G79" s="746"/>
    </row>
    <row r="80" spans="1:7" x14ac:dyDescent="0.25">
      <c r="A80" s="451" t="s">
        <v>2148</v>
      </c>
      <c r="B80" s="745" t="s">
        <v>2149</v>
      </c>
      <c r="C80" s="745"/>
      <c r="D80" s="745"/>
      <c r="E80" s="745"/>
      <c r="F80" s="745"/>
      <c r="G80" s="746"/>
    </row>
    <row r="81" spans="1:7" x14ac:dyDescent="0.25">
      <c r="A81" s="451" t="s">
        <v>2150</v>
      </c>
      <c r="B81" s="745" t="s">
        <v>2151</v>
      </c>
      <c r="C81" s="745"/>
      <c r="D81" s="745"/>
      <c r="E81" s="745"/>
      <c r="F81" s="745"/>
      <c r="G81" s="746"/>
    </row>
    <row r="82" spans="1:7" x14ac:dyDescent="0.25">
      <c r="A82" s="451" t="s">
        <v>2152</v>
      </c>
      <c r="B82" s="745" t="s">
        <v>2153</v>
      </c>
      <c r="C82" s="745"/>
      <c r="D82" s="745"/>
      <c r="E82" s="745"/>
      <c r="F82" s="745"/>
      <c r="G82" s="746"/>
    </row>
    <row r="83" spans="1:7" x14ac:dyDescent="0.25">
      <c r="A83" s="451" t="s">
        <v>2154</v>
      </c>
      <c r="B83" s="745" t="s">
        <v>2155</v>
      </c>
      <c r="C83" s="745"/>
      <c r="D83" s="745"/>
      <c r="E83" s="745"/>
      <c r="F83" s="745"/>
      <c r="G83" s="746"/>
    </row>
    <row r="84" spans="1:7" x14ac:dyDescent="0.25">
      <c r="A84" s="451" t="s">
        <v>2156</v>
      </c>
      <c r="B84" s="745" t="s">
        <v>2157</v>
      </c>
      <c r="C84" s="745"/>
      <c r="D84" s="745"/>
      <c r="E84" s="745"/>
      <c r="F84" s="745"/>
      <c r="G84" s="746"/>
    </row>
    <row r="85" spans="1:7" x14ac:dyDescent="0.25">
      <c r="A85" s="451" t="s">
        <v>2158</v>
      </c>
      <c r="B85" s="745" t="s">
        <v>2159</v>
      </c>
      <c r="C85" s="745"/>
      <c r="D85" s="745"/>
      <c r="E85" s="745"/>
      <c r="F85" s="745"/>
      <c r="G85" s="746"/>
    </row>
    <row r="86" spans="1:7" x14ac:dyDescent="0.25">
      <c r="A86" s="451" t="s">
        <v>2160</v>
      </c>
      <c r="B86" s="745" t="s">
        <v>2161</v>
      </c>
      <c r="C86" s="745"/>
      <c r="D86" s="745"/>
      <c r="E86" s="745"/>
      <c r="F86" s="745"/>
      <c r="G86" s="746"/>
    </row>
    <row r="87" spans="1:7" ht="15.75" thickBot="1" x14ac:dyDescent="0.3">
      <c r="A87" s="454" t="s">
        <v>2162</v>
      </c>
      <c r="B87" s="749" t="s">
        <v>2163</v>
      </c>
      <c r="C87" s="749"/>
      <c r="D87" s="749"/>
      <c r="E87" s="749"/>
      <c r="F87" s="749"/>
      <c r="G87" s="750"/>
    </row>
    <row r="88" spans="1:7" ht="15.75" thickBot="1" x14ac:dyDescent="0.3">
      <c r="A88" s="751" t="s">
        <v>2003</v>
      </c>
      <c r="B88" s="752"/>
      <c r="C88" s="752"/>
      <c r="D88" s="752"/>
      <c r="E88" s="752"/>
      <c r="F88" s="752"/>
      <c r="G88" s="753"/>
    </row>
    <row r="89" spans="1:7" x14ac:dyDescent="0.25">
      <c r="A89" s="453" t="s">
        <v>2164</v>
      </c>
      <c r="B89" s="747" t="s">
        <v>46</v>
      </c>
      <c r="C89" s="747"/>
      <c r="D89" s="747"/>
      <c r="E89" s="747"/>
      <c r="F89" s="747"/>
      <c r="G89" s="748"/>
    </row>
    <row r="90" spans="1:7" x14ac:dyDescent="0.25">
      <c r="A90" s="451" t="s">
        <v>2165</v>
      </c>
      <c r="B90" s="745" t="s">
        <v>2166</v>
      </c>
      <c r="C90" s="745"/>
      <c r="D90" s="745"/>
      <c r="E90" s="745"/>
      <c r="F90" s="745"/>
      <c r="G90" s="746"/>
    </row>
    <row r="91" spans="1:7" x14ac:dyDescent="0.25">
      <c r="A91" s="451" t="s">
        <v>2167</v>
      </c>
      <c r="B91" s="745" t="s">
        <v>2168</v>
      </c>
      <c r="C91" s="745"/>
      <c r="D91" s="745"/>
      <c r="E91" s="745"/>
      <c r="F91" s="745"/>
      <c r="G91" s="746"/>
    </row>
    <row r="92" spans="1:7" x14ac:dyDescent="0.25">
      <c r="A92" s="451" t="s">
        <v>2169</v>
      </c>
      <c r="B92" s="745" t="s">
        <v>2170</v>
      </c>
      <c r="C92" s="745"/>
      <c r="D92" s="745"/>
      <c r="E92" s="745"/>
      <c r="F92" s="745"/>
      <c r="G92" s="746"/>
    </row>
    <row r="93" spans="1:7" x14ac:dyDescent="0.25">
      <c r="A93" s="451" t="s">
        <v>2171</v>
      </c>
      <c r="B93" s="745" t="s">
        <v>2172</v>
      </c>
      <c r="C93" s="745"/>
      <c r="D93" s="745"/>
      <c r="E93" s="745"/>
      <c r="F93" s="745"/>
      <c r="G93" s="746"/>
    </row>
    <row r="94" spans="1:7" x14ac:dyDescent="0.25">
      <c r="A94" s="451" t="s">
        <v>2173</v>
      </c>
      <c r="B94" s="745" t="s">
        <v>2174</v>
      </c>
      <c r="C94" s="745"/>
      <c r="D94" s="745"/>
      <c r="E94" s="745"/>
      <c r="F94" s="745"/>
      <c r="G94" s="746"/>
    </row>
    <row r="95" spans="1:7" x14ac:dyDescent="0.25">
      <c r="A95" s="451" t="s">
        <v>2175</v>
      </c>
      <c r="B95" s="745" t="s">
        <v>2176</v>
      </c>
      <c r="C95" s="745"/>
      <c r="D95" s="745"/>
      <c r="E95" s="745"/>
      <c r="F95" s="745"/>
      <c r="G95" s="746"/>
    </row>
    <row r="96" spans="1:7" ht="15.75" thickBot="1" x14ac:dyDescent="0.3">
      <c r="A96" s="454" t="s">
        <v>2177</v>
      </c>
      <c r="B96" s="749" t="s">
        <v>2163</v>
      </c>
      <c r="C96" s="749"/>
      <c r="D96" s="749"/>
      <c r="E96" s="749"/>
      <c r="F96" s="749"/>
      <c r="G96" s="750"/>
    </row>
    <row r="97" spans="1:7" ht="15.75" thickBot="1" x14ac:dyDescent="0.3">
      <c r="A97" s="751" t="s">
        <v>2004</v>
      </c>
      <c r="B97" s="752"/>
      <c r="C97" s="752"/>
      <c r="D97" s="752"/>
      <c r="E97" s="752"/>
      <c r="F97" s="752"/>
      <c r="G97" s="753"/>
    </row>
    <row r="98" spans="1:7" x14ac:dyDescent="0.25">
      <c r="A98" s="453" t="s">
        <v>2178</v>
      </c>
      <c r="B98" s="747" t="s">
        <v>2179</v>
      </c>
      <c r="C98" s="747"/>
      <c r="D98" s="747"/>
      <c r="E98" s="747"/>
      <c r="F98" s="747"/>
      <c r="G98" s="748"/>
    </row>
    <row r="99" spans="1:7" x14ac:dyDescent="0.25">
      <c r="A99" s="451" t="s">
        <v>2180</v>
      </c>
      <c r="B99" s="745" t="s">
        <v>2181</v>
      </c>
      <c r="C99" s="745"/>
      <c r="D99" s="745"/>
      <c r="E99" s="745"/>
      <c r="F99" s="745"/>
      <c r="G99" s="746"/>
    </row>
    <row r="100" spans="1:7" x14ac:dyDescent="0.25">
      <c r="A100" s="451" t="s">
        <v>2182</v>
      </c>
      <c r="B100" s="745" t="s">
        <v>2183</v>
      </c>
      <c r="C100" s="745"/>
      <c r="D100" s="745"/>
      <c r="E100" s="745"/>
      <c r="F100" s="745"/>
      <c r="G100" s="746"/>
    </row>
    <row r="101" spans="1:7" x14ac:dyDescent="0.25">
      <c r="A101" s="451" t="s">
        <v>2184</v>
      </c>
      <c r="B101" s="745" t="s">
        <v>240</v>
      </c>
      <c r="C101" s="745"/>
      <c r="D101" s="745"/>
      <c r="E101" s="745"/>
      <c r="F101" s="745"/>
      <c r="G101" s="746"/>
    </row>
    <row r="102" spans="1:7" x14ac:dyDescent="0.25">
      <c r="A102" s="451" t="s">
        <v>2185</v>
      </c>
      <c r="B102" s="745" t="s">
        <v>2186</v>
      </c>
      <c r="C102" s="745"/>
      <c r="D102" s="745"/>
      <c r="E102" s="745"/>
      <c r="F102" s="745"/>
      <c r="G102" s="746"/>
    </row>
    <row r="103" spans="1:7" x14ac:dyDescent="0.25">
      <c r="A103" s="451" t="s">
        <v>2187</v>
      </c>
      <c r="B103" s="745" t="s">
        <v>2188</v>
      </c>
      <c r="C103" s="745"/>
      <c r="D103" s="745"/>
      <c r="E103" s="745"/>
      <c r="F103" s="745"/>
      <c r="G103" s="746"/>
    </row>
    <row r="104" spans="1:7" x14ac:dyDescent="0.25">
      <c r="A104" s="451">
        <v>407</v>
      </c>
      <c r="B104" s="745" t="s">
        <v>2189</v>
      </c>
      <c r="C104" s="745"/>
      <c r="D104" s="745"/>
      <c r="E104" s="745"/>
      <c r="F104" s="745"/>
      <c r="G104" s="746"/>
    </row>
    <row r="105" spans="1:7" x14ac:dyDescent="0.25">
      <c r="A105" s="451" t="s">
        <v>2190</v>
      </c>
      <c r="B105" s="745" t="s">
        <v>2191</v>
      </c>
      <c r="C105" s="745"/>
      <c r="D105" s="745"/>
      <c r="E105" s="745"/>
      <c r="F105" s="745"/>
      <c r="G105" s="746"/>
    </row>
    <row r="106" spans="1:7" x14ac:dyDescent="0.25">
      <c r="A106" s="451" t="s">
        <v>2192</v>
      </c>
      <c r="B106" s="745" t="s">
        <v>82</v>
      </c>
      <c r="C106" s="745"/>
      <c r="D106" s="745"/>
      <c r="E106" s="745"/>
      <c r="F106" s="745"/>
      <c r="G106" s="746"/>
    </row>
    <row r="107" spans="1:7" x14ac:dyDescent="0.25">
      <c r="A107" s="451" t="s">
        <v>2193</v>
      </c>
      <c r="B107" s="745" t="s">
        <v>2194</v>
      </c>
      <c r="C107" s="745"/>
      <c r="D107" s="745"/>
      <c r="E107" s="745"/>
      <c r="F107" s="745"/>
      <c r="G107" s="746"/>
    </row>
    <row r="108" spans="1:7" ht="15.75" thickBot="1" x14ac:dyDescent="0.3">
      <c r="A108" s="454" t="s">
        <v>2195</v>
      </c>
      <c r="B108" s="749" t="s">
        <v>2163</v>
      </c>
      <c r="C108" s="749"/>
      <c r="D108" s="749"/>
      <c r="E108" s="749"/>
      <c r="F108" s="749"/>
      <c r="G108" s="750"/>
    </row>
    <row r="109" spans="1:7" ht="15.75" thickBot="1" x14ac:dyDescent="0.3">
      <c r="A109" s="751" t="s">
        <v>2005</v>
      </c>
      <c r="B109" s="752"/>
      <c r="C109" s="752"/>
      <c r="D109" s="752"/>
      <c r="E109" s="752"/>
      <c r="F109" s="752"/>
      <c r="G109" s="753"/>
    </row>
    <row r="110" spans="1:7" x14ac:dyDescent="0.25">
      <c r="A110" s="453" t="s">
        <v>2196</v>
      </c>
      <c r="B110" s="747" t="s">
        <v>2197</v>
      </c>
      <c r="C110" s="747"/>
      <c r="D110" s="747"/>
      <c r="E110" s="747"/>
      <c r="F110" s="747"/>
      <c r="G110" s="748"/>
    </row>
    <row r="111" spans="1:7" x14ac:dyDescent="0.25">
      <c r="A111" s="451" t="s">
        <v>2198</v>
      </c>
      <c r="B111" s="745" t="s">
        <v>2199</v>
      </c>
      <c r="C111" s="745"/>
      <c r="D111" s="745"/>
      <c r="E111" s="745"/>
      <c r="F111" s="745"/>
      <c r="G111" s="746"/>
    </row>
    <row r="112" spans="1:7" x14ac:dyDescent="0.25">
      <c r="A112" s="451" t="s">
        <v>2200</v>
      </c>
      <c r="B112" s="745" t="s">
        <v>2201</v>
      </c>
      <c r="C112" s="745"/>
      <c r="D112" s="745"/>
      <c r="E112" s="745"/>
      <c r="F112" s="745"/>
      <c r="G112" s="746"/>
    </row>
    <row r="113" spans="1:7" x14ac:dyDescent="0.25">
      <c r="A113" s="451" t="s">
        <v>2202</v>
      </c>
      <c r="B113" s="745" t="s">
        <v>2203</v>
      </c>
      <c r="C113" s="745"/>
      <c r="D113" s="745"/>
      <c r="E113" s="745"/>
      <c r="F113" s="745"/>
      <c r="G113" s="746"/>
    </row>
    <row r="114" spans="1:7" x14ac:dyDescent="0.25">
      <c r="A114" s="451" t="s">
        <v>2204</v>
      </c>
      <c r="B114" s="745" t="s">
        <v>2205</v>
      </c>
      <c r="C114" s="745"/>
      <c r="D114" s="745"/>
      <c r="E114" s="745"/>
      <c r="F114" s="745"/>
      <c r="G114" s="746"/>
    </row>
    <row r="115" spans="1:7" ht="15.75" thickBot="1" x14ac:dyDescent="0.3">
      <c r="A115" s="452" t="s">
        <v>2206</v>
      </c>
      <c r="B115" s="754" t="s">
        <v>1999</v>
      </c>
      <c r="C115" s="754"/>
      <c r="D115" s="754"/>
      <c r="E115" s="754"/>
      <c r="F115" s="754"/>
      <c r="G115" s="755"/>
    </row>
  </sheetData>
  <mergeCells count="115">
    <mergeCell ref="A1:G1"/>
    <mergeCell ref="B115:G115"/>
    <mergeCell ref="A109:G109"/>
    <mergeCell ref="A97:G97"/>
    <mergeCell ref="A88:G88"/>
    <mergeCell ref="A70:G70"/>
    <mergeCell ref="A12:G12"/>
    <mergeCell ref="B108:G108"/>
    <mergeCell ref="B110:G110"/>
    <mergeCell ref="B111:G111"/>
    <mergeCell ref="B112:G112"/>
    <mergeCell ref="B113:G113"/>
    <mergeCell ref="B114:G114"/>
    <mergeCell ref="B102:G102"/>
    <mergeCell ref="B103:G103"/>
    <mergeCell ref="B104:G104"/>
    <mergeCell ref="B105:G105"/>
    <mergeCell ref="B106:G106"/>
    <mergeCell ref="B107:G107"/>
    <mergeCell ref="B95:G95"/>
    <mergeCell ref="B96:G96"/>
    <mergeCell ref="B98:G98"/>
    <mergeCell ref="B99:G99"/>
    <mergeCell ref="B100:G100"/>
    <mergeCell ref="B101:G101"/>
    <mergeCell ref="B89:G89"/>
    <mergeCell ref="B90:G90"/>
    <mergeCell ref="B91:G91"/>
    <mergeCell ref="B92:G92"/>
    <mergeCell ref="B93:G93"/>
    <mergeCell ref="B94:G94"/>
    <mergeCell ref="B82:G82"/>
    <mergeCell ref="B83:G83"/>
    <mergeCell ref="B84:G84"/>
    <mergeCell ref="B85:G85"/>
    <mergeCell ref="B86:G86"/>
    <mergeCell ref="B87:G87"/>
    <mergeCell ref="B76:G76"/>
    <mergeCell ref="B77:G77"/>
    <mergeCell ref="B78:G78"/>
    <mergeCell ref="B79:G79"/>
    <mergeCell ref="B80:G80"/>
    <mergeCell ref="B81:G81"/>
    <mergeCell ref="B69:G69"/>
    <mergeCell ref="B71:G71"/>
    <mergeCell ref="B72:G72"/>
    <mergeCell ref="B73:G73"/>
    <mergeCell ref="B74:G74"/>
    <mergeCell ref="B75:G75"/>
    <mergeCell ref="B63:G63"/>
    <mergeCell ref="B64:G64"/>
    <mergeCell ref="B65:G65"/>
    <mergeCell ref="B66:G66"/>
    <mergeCell ref="B67:G67"/>
    <mergeCell ref="B68:G68"/>
    <mergeCell ref="B57:G57"/>
    <mergeCell ref="B58:G58"/>
    <mergeCell ref="B59:G59"/>
    <mergeCell ref="B60:G60"/>
    <mergeCell ref="B61:G61"/>
    <mergeCell ref="B62:G62"/>
    <mergeCell ref="B51:G51"/>
    <mergeCell ref="B52:G52"/>
    <mergeCell ref="B53:G53"/>
    <mergeCell ref="B54:G54"/>
    <mergeCell ref="B55:G55"/>
    <mergeCell ref="B56:G56"/>
    <mergeCell ref="B45:G45"/>
    <mergeCell ref="B46:G46"/>
    <mergeCell ref="B47:G47"/>
    <mergeCell ref="B48:G48"/>
    <mergeCell ref="B49:G49"/>
    <mergeCell ref="B50:G50"/>
    <mergeCell ref="B39:G39"/>
    <mergeCell ref="B40:G40"/>
    <mergeCell ref="B41:G41"/>
    <mergeCell ref="B42:G42"/>
    <mergeCell ref="B43:G43"/>
    <mergeCell ref="B44:G44"/>
    <mergeCell ref="B33:G33"/>
    <mergeCell ref="B34:G34"/>
    <mergeCell ref="B35:G35"/>
    <mergeCell ref="B36:G36"/>
    <mergeCell ref="B37:G37"/>
    <mergeCell ref="B38:G38"/>
    <mergeCell ref="B27:G27"/>
    <mergeCell ref="B28:G28"/>
    <mergeCell ref="B29:G29"/>
    <mergeCell ref="B30:G30"/>
    <mergeCell ref="B31:G31"/>
    <mergeCell ref="B32:G32"/>
    <mergeCell ref="B21:G21"/>
    <mergeCell ref="B22:G22"/>
    <mergeCell ref="B23:G23"/>
    <mergeCell ref="B24:G24"/>
    <mergeCell ref="B25:G25"/>
    <mergeCell ref="B26:G26"/>
    <mergeCell ref="B15:G15"/>
    <mergeCell ref="B16:G16"/>
    <mergeCell ref="B17:G17"/>
    <mergeCell ref="B18:G18"/>
    <mergeCell ref="B19:G19"/>
    <mergeCell ref="B20:G20"/>
    <mergeCell ref="B2:G2"/>
    <mergeCell ref="B3:G3"/>
    <mergeCell ref="B4:G4"/>
    <mergeCell ref="B5:G5"/>
    <mergeCell ref="B13:G13"/>
    <mergeCell ref="B14:G14"/>
    <mergeCell ref="B6:G6"/>
    <mergeCell ref="B7:G7"/>
    <mergeCell ref="B8:G8"/>
    <mergeCell ref="B9:G9"/>
    <mergeCell ref="B10:G10"/>
    <mergeCell ref="B11:G1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515"/>
  <sheetViews>
    <sheetView tabSelected="1" zoomScaleNormal="100" workbookViewId="0">
      <pane ySplit="8" topLeftCell="A9" activePane="bottomLeft" state="frozen"/>
      <selection pane="bottomLeft" sqref="A1:C6"/>
    </sheetView>
  </sheetViews>
  <sheetFormatPr baseColWidth="10" defaultRowHeight="16.5" x14ac:dyDescent="0.3"/>
  <cols>
    <col min="1" max="1" width="8" style="497" customWidth="1"/>
    <col min="2" max="2" width="11.42578125" style="496"/>
    <col min="3" max="3" width="17.140625" style="496" customWidth="1"/>
    <col min="4" max="4" width="18.85546875" style="500" bestFit="1" customWidth="1"/>
    <col min="5" max="5" width="32.7109375" style="496" hidden="1" customWidth="1"/>
    <col min="6" max="6" width="12.85546875" style="496" customWidth="1"/>
    <col min="7" max="7" width="17.140625" style="500" customWidth="1"/>
    <col min="8" max="8" width="10.7109375" style="496" customWidth="1"/>
    <col min="9" max="9" width="17.7109375" style="502" customWidth="1"/>
    <col min="10" max="10" width="14.140625" style="496" customWidth="1"/>
    <col min="11" max="11" width="14.42578125" style="496" customWidth="1"/>
    <col min="12" max="12" width="11.5703125" style="496" customWidth="1"/>
    <col min="13" max="13" width="37.140625" style="503" customWidth="1"/>
    <col min="14" max="14" width="23.42578125" style="503" customWidth="1"/>
    <col min="15" max="15" width="21.42578125" style="496" customWidth="1"/>
    <col min="16" max="16" width="19.140625" style="496" customWidth="1"/>
    <col min="17" max="17" width="28.42578125" style="496" customWidth="1"/>
    <col min="18" max="18" width="21.42578125" style="496" customWidth="1"/>
    <col min="19" max="19" width="19.42578125" style="496" customWidth="1"/>
    <col min="20" max="20" width="17.85546875" style="496" customWidth="1"/>
    <col min="21" max="21" width="15.5703125" style="496" customWidth="1"/>
    <col min="22" max="22" width="49.5703125" style="496" bestFit="1" customWidth="1"/>
    <col min="23" max="23" width="16.5703125" style="496" customWidth="1"/>
    <col min="24" max="24" width="14.28515625" style="496" customWidth="1"/>
    <col min="25" max="25" width="12.28515625" style="496" customWidth="1"/>
    <col min="26" max="26" width="15.7109375" style="496" customWidth="1"/>
    <col min="27" max="27" width="14.42578125" style="496" customWidth="1"/>
    <col min="28" max="28" width="12.5703125" style="496" customWidth="1"/>
    <col min="29" max="29" width="12.28515625" style="496" customWidth="1"/>
    <col min="30" max="30" width="10.85546875" style="496" customWidth="1"/>
    <col min="31" max="31" width="14.42578125" style="496" customWidth="1"/>
    <col min="32" max="32" width="39.140625" style="496" bestFit="1" customWidth="1"/>
    <col min="33" max="33" width="14.5703125" style="496" customWidth="1"/>
    <col min="34" max="34" width="42" style="496" customWidth="1"/>
    <col min="35" max="35" width="27.42578125" style="496" customWidth="1"/>
    <col min="36" max="37" width="15.85546875" style="496" customWidth="1"/>
    <col min="38" max="38" width="35.28515625" style="504" bestFit="1" customWidth="1"/>
    <col min="39" max="39" width="44.7109375" style="505" customWidth="1"/>
    <col min="40" max="40" width="42.85546875" style="496" customWidth="1"/>
    <col min="41" max="41" width="21.7109375" style="496" customWidth="1"/>
    <col min="42" max="42" width="30.85546875" style="496" customWidth="1"/>
    <col min="43" max="43" width="13" style="496" customWidth="1"/>
    <col min="44" max="44" width="10.85546875" style="496" customWidth="1"/>
    <col min="45" max="45" width="11.42578125" style="496"/>
    <col min="46" max="46" width="13.28515625" style="496" customWidth="1"/>
    <col min="47" max="16384" width="11.42578125" style="496"/>
  </cols>
  <sheetData>
    <row r="1" spans="1:45" x14ac:dyDescent="0.3">
      <c r="A1" s="758"/>
      <c r="B1" s="758"/>
      <c r="C1" s="758"/>
      <c r="D1" s="787" t="s">
        <v>2242</v>
      </c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7"/>
      <c r="P1" s="787"/>
      <c r="Q1" s="787"/>
      <c r="R1" s="787"/>
      <c r="S1" s="787"/>
      <c r="T1" s="787"/>
      <c r="U1" s="787"/>
      <c r="V1" s="787"/>
      <c r="W1" s="787"/>
      <c r="X1" s="787"/>
      <c r="Y1" s="787"/>
      <c r="Z1" s="787"/>
      <c r="AA1" s="787"/>
      <c r="AB1" s="787"/>
      <c r="AC1" s="787"/>
      <c r="AD1" s="787"/>
      <c r="AE1" s="787"/>
      <c r="AF1" s="787"/>
      <c r="AG1" s="787"/>
      <c r="AH1" s="787"/>
      <c r="AI1" s="787"/>
      <c r="AJ1" s="787"/>
      <c r="AK1" s="787"/>
      <c r="AL1" s="787"/>
      <c r="AM1" s="787"/>
      <c r="AN1" s="787"/>
      <c r="AO1" s="787"/>
      <c r="AP1" s="787"/>
      <c r="AQ1" s="787"/>
      <c r="AR1" s="787"/>
      <c r="AS1" s="787"/>
    </row>
    <row r="2" spans="1:45" x14ac:dyDescent="0.3">
      <c r="A2" s="758"/>
      <c r="B2" s="758"/>
      <c r="C2" s="758"/>
      <c r="D2" s="788" t="s">
        <v>2243</v>
      </c>
      <c r="E2" s="788"/>
      <c r="F2" s="788"/>
      <c r="G2" s="788"/>
      <c r="H2" s="788"/>
      <c r="I2" s="788"/>
      <c r="J2" s="788"/>
      <c r="K2" s="788"/>
      <c r="L2" s="788"/>
      <c r="M2" s="788"/>
      <c r="N2" s="788"/>
      <c r="O2" s="788"/>
      <c r="P2" s="788"/>
      <c r="Q2" s="788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</row>
    <row r="3" spans="1:45" x14ac:dyDescent="0.3">
      <c r="A3" s="758"/>
      <c r="B3" s="758"/>
      <c r="C3" s="758"/>
      <c r="D3" s="789" t="s">
        <v>2246</v>
      </c>
      <c r="E3" s="789"/>
      <c r="F3" s="789"/>
      <c r="G3" s="789"/>
      <c r="H3" s="789"/>
      <c r="I3" s="789"/>
      <c r="J3" s="789"/>
      <c r="K3" s="789"/>
      <c r="L3" s="789"/>
      <c r="M3" s="789"/>
      <c r="N3" s="789"/>
      <c r="O3" s="789"/>
      <c r="P3" s="789"/>
      <c r="Q3" s="789"/>
      <c r="R3" s="789"/>
      <c r="S3" s="789"/>
      <c r="T3" s="789"/>
      <c r="U3" s="789"/>
      <c r="V3" s="789"/>
      <c r="W3" s="789"/>
      <c r="X3" s="789"/>
      <c r="Y3" s="789"/>
      <c r="Z3" s="789"/>
      <c r="AA3" s="789"/>
      <c r="AB3" s="789"/>
      <c r="AC3" s="789"/>
      <c r="AD3" s="789"/>
      <c r="AE3" s="789"/>
      <c r="AF3" s="789"/>
      <c r="AG3" s="789"/>
      <c r="AH3" s="789"/>
      <c r="AI3" s="789"/>
      <c r="AJ3" s="789"/>
      <c r="AK3" s="789"/>
      <c r="AL3" s="789"/>
      <c r="AM3" s="789"/>
      <c r="AN3" s="789"/>
      <c r="AO3" s="789"/>
      <c r="AP3" s="789"/>
      <c r="AQ3" s="789"/>
      <c r="AR3" s="789"/>
      <c r="AS3" s="789"/>
    </row>
    <row r="4" spans="1:45" x14ac:dyDescent="0.3">
      <c r="A4" s="758"/>
      <c r="B4" s="758"/>
      <c r="C4" s="758"/>
      <c r="D4" s="790"/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790"/>
      <c r="V4" s="790"/>
      <c r="W4" s="790"/>
      <c r="X4" s="790"/>
      <c r="Y4" s="790"/>
      <c r="Z4" s="790"/>
      <c r="AA4" s="790"/>
      <c r="AB4" s="790"/>
      <c r="AC4" s="790"/>
      <c r="AD4" s="790"/>
      <c r="AE4" s="790"/>
      <c r="AF4" s="790"/>
      <c r="AG4" s="790"/>
      <c r="AH4" s="790"/>
      <c r="AI4" s="790"/>
      <c r="AJ4" s="790"/>
      <c r="AK4" s="790"/>
      <c r="AL4" s="790"/>
      <c r="AM4" s="790"/>
      <c r="AN4" s="790"/>
      <c r="AO4" s="790"/>
      <c r="AP4" s="790"/>
      <c r="AQ4" s="790"/>
      <c r="AR4" s="790"/>
      <c r="AS4" s="790"/>
    </row>
    <row r="5" spans="1:45" x14ac:dyDescent="0.3">
      <c r="A5" s="758"/>
      <c r="B5" s="758"/>
      <c r="C5" s="758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0"/>
      <c r="O5" s="790"/>
      <c r="P5" s="790"/>
      <c r="Q5" s="790"/>
      <c r="R5" s="790"/>
      <c r="S5" s="790"/>
      <c r="T5" s="790"/>
      <c r="U5" s="790"/>
      <c r="V5" s="790"/>
      <c r="W5" s="790"/>
      <c r="X5" s="790"/>
      <c r="Y5" s="790"/>
      <c r="Z5" s="790"/>
      <c r="AA5" s="790"/>
      <c r="AB5" s="790"/>
      <c r="AC5" s="790"/>
      <c r="AD5" s="790"/>
      <c r="AE5" s="790"/>
      <c r="AF5" s="790"/>
      <c r="AG5" s="790"/>
      <c r="AH5" s="790"/>
      <c r="AI5" s="790"/>
      <c r="AJ5" s="790"/>
      <c r="AK5" s="790"/>
      <c r="AL5" s="790"/>
      <c r="AM5" s="790"/>
      <c r="AN5" s="790"/>
      <c r="AO5" s="790"/>
      <c r="AP5" s="790"/>
      <c r="AQ5" s="790"/>
      <c r="AR5" s="790"/>
      <c r="AS5" s="790"/>
    </row>
    <row r="6" spans="1:45" ht="36.75" customHeight="1" x14ac:dyDescent="0.3">
      <c r="A6" s="758"/>
      <c r="B6" s="758"/>
      <c r="C6" s="758"/>
      <c r="D6" s="792" t="s">
        <v>2292</v>
      </c>
      <c r="E6" s="791"/>
      <c r="F6" s="791"/>
      <c r="G6" s="791"/>
      <c r="H6" s="791"/>
      <c r="I6" s="791"/>
      <c r="J6" s="791"/>
      <c r="K6" s="791"/>
      <c r="L6" s="791"/>
      <c r="M6" s="791"/>
      <c r="N6" s="793" t="s">
        <v>2244</v>
      </c>
      <c r="O6" s="794"/>
      <c r="P6" s="794"/>
      <c r="Q6" s="794"/>
      <c r="R6" s="794"/>
      <c r="S6" s="794"/>
      <c r="T6" s="794"/>
      <c r="U6" s="794"/>
      <c r="V6" s="794"/>
      <c r="W6" s="794"/>
      <c r="X6" s="795" t="s">
        <v>2291</v>
      </c>
      <c r="Y6" s="796"/>
      <c r="Z6" s="796"/>
      <c r="AA6" s="796"/>
      <c r="AB6" s="796"/>
      <c r="AC6" s="796"/>
      <c r="AD6" s="796"/>
      <c r="AE6" s="796"/>
      <c r="AF6" s="796"/>
      <c r="AG6" s="796"/>
      <c r="AH6" s="797" t="s">
        <v>2245</v>
      </c>
      <c r="AI6" s="798"/>
      <c r="AJ6" s="798"/>
      <c r="AK6" s="798"/>
      <c r="AL6" s="798"/>
      <c r="AM6" s="798"/>
      <c r="AN6" s="798"/>
      <c r="AO6" s="798"/>
      <c r="AP6" s="798"/>
      <c r="AQ6" s="798"/>
      <c r="AR6" s="798"/>
      <c r="AS6" s="798"/>
    </row>
    <row r="7" spans="1:45" ht="31.5" customHeight="1" x14ac:dyDescent="0.3">
      <c r="B7" s="498"/>
      <c r="C7" s="499" t="s">
        <v>2237</v>
      </c>
      <c r="F7" s="501"/>
      <c r="G7" s="756" t="s">
        <v>2238</v>
      </c>
      <c r="H7" s="757"/>
    </row>
    <row r="8" spans="1:45" s="721" customFormat="1" ht="82.5" customHeight="1" x14ac:dyDescent="0.25">
      <c r="A8" s="714" t="s">
        <v>2247</v>
      </c>
      <c r="B8" s="715" t="s">
        <v>2248</v>
      </c>
      <c r="C8" s="715" t="s">
        <v>2249</v>
      </c>
      <c r="D8" s="716" t="s">
        <v>2250</v>
      </c>
      <c r="E8" s="715" t="s">
        <v>1956</v>
      </c>
      <c r="F8" s="715" t="s">
        <v>2251</v>
      </c>
      <c r="G8" s="506" t="s">
        <v>2252</v>
      </c>
      <c r="H8" s="507" t="s">
        <v>2253</v>
      </c>
      <c r="I8" s="508" t="s">
        <v>2254</v>
      </c>
      <c r="J8" s="715" t="s">
        <v>2255</v>
      </c>
      <c r="K8" s="715" t="s">
        <v>2256</v>
      </c>
      <c r="L8" s="715" t="s">
        <v>2257</v>
      </c>
      <c r="M8" s="507" t="s">
        <v>2258</v>
      </c>
      <c r="N8" s="507" t="s">
        <v>2259</v>
      </c>
      <c r="O8" s="715" t="s">
        <v>2260</v>
      </c>
      <c r="P8" s="715" t="s">
        <v>2261</v>
      </c>
      <c r="Q8" s="715" t="s">
        <v>2262</v>
      </c>
      <c r="R8" s="715" t="s">
        <v>2263</v>
      </c>
      <c r="S8" s="715" t="s">
        <v>2264</v>
      </c>
      <c r="T8" s="715" t="s">
        <v>2265</v>
      </c>
      <c r="U8" s="715" t="s">
        <v>2266</v>
      </c>
      <c r="V8" s="715" t="s">
        <v>2267</v>
      </c>
      <c r="W8" s="715" t="s">
        <v>2268</v>
      </c>
      <c r="X8" s="715" t="s">
        <v>2269</v>
      </c>
      <c r="Y8" s="715" t="s">
        <v>2270</v>
      </c>
      <c r="Z8" s="715" t="s">
        <v>2271</v>
      </c>
      <c r="AA8" s="507" t="s">
        <v>2272</v>
      </c>
      <c r="AB8" s="507" t="s">
        <v>2273</v>
      </c>
      <c r="AC8" s="507" t="s">
        <v>2274</v>
      </c>
      <c r="AD8" s="715" t="s">
        <v>2275</v>
      </c>
      <c r="AE8" s="715" t="s">
        <v>2276</v>
      </c>
      <c r="AF8" s="715" t="s">
        <v>2277</v>
      </c>
      <c r="AG8" s="715" t="s">
        <v>2278</v>
      </c>
      <c r="AH8" s="715" t="s">
        <v>2279</v>
      </c>
      <c r="AI8" s="715" t="s">
        <v>2280</v>
      </c>
      <c r="AJ8" s="507" t="s">
        <v>2281</v>
      </c>
      <c r="AK8" s="507" t="s">
        <v>2282</v>
      </c>
      <c r="AL8" s="715" t="s">
        <v>2283</v>
      </c>
      <c r="AM8" s="507" t="s">
        <v>2284</v>
      </c>
      <c r="AN8" s="715" t="s">
        <v>2285</v>
      </c>
      <c r="AO8" s="717" t="s">
        <v>2286</v>
      </c>
      <c r="AP8" s="718" t="s">
        <v>2287</v>
      </c>
      <c r="AQ8" s="719" t="s">
        <v>2288</v>
      </c>
      <c r="AR8" s="720" t="s">
        <v>2289</v>
      </c>
      <c r="AS8" s="720" t="s">
        <v>2290</v>
      </c>
    </row>
    <row r="9" spans="1:45" s="497" customFormat="1" x14ac:dyDescent="0.3">
      <c r="A9" s="509"/>
      <c r="B9" s="510"/>
      <c r="C9" s="510"/>
      <c r="D9" s="511"/>
      <c r="E9" s="512"/>
      <c r="F9" s="513"/>
      <c r="G9" s="511"/>
      <c r="H9" s="513"/>
      <c r="I9" s="514"/>
      <c r="J9" s="510"/>
      <c r="K9" s="510"/>
      <c r="L9" s="510"/>
      <c r="M9" s="509"/>
      <c r="N9" s="509"/>
      <c r="O9" s="510"/>
      <c r="P9" s="510"/>
      <c r="Q9" s="510"/>
      <c r="R9" s="510"/>
      <c r="S9" s="510"/>
      <c r="T9" s="510"/>
      <c r="U9" s="510"/>
      <c r="V9" s="510"/>
      <c r="W9" s="510"/>
      <c r="X9" s="510"/>
      <c r="Y9" s="510"/>
      <c r="Z9" s="510"/>
      <c r="AA9" s="510"/>
      <c r="AB9" s="510"/>
      <c r="AC9" s="510"/>
      <c r="AD9" s="510"/>
      <c r="AE9" s="510"/>
      <c r="AF9" s="510"/>
      <c r="AG9" s="510"/>
      <c r="AH9" s="510"/>
      <c r="AI9" s="510"/>
      <c r="AJ9" s="510"/>
      <c r="AK9" s="510"/>
      <c r="AL9" s="515"/>
      <c r="AM9" s="516"/>
      <c r="AN9" s="517"/>
      <c r="AO9" s="509"/>
      <c r="AP9" s="509"/>
      <c r="AQ9" s="518"/>
      <c r="AR9" s="519"/>
      <c r="AS9" s="519"/>
    </row>
    <row r="10" spans="1:45" s="497" customFormat="1" x14ac:dyDescent="0.3">
      <c r="A10" s="509"/>
      <c r="B10" s="510"/>
      <c r="C10" s="510"/>
      <c r="D10" s="511"/>
      <c r="E10" s="512"/>
      <c r="F10" s="513"/>
      <c r="G10" s="511"/>
      <c r="H10" s="513"/>
      <c r="I10" s="514"/>
      <c r="J10" s="510"/>
      <c r="K10" s="510"/>
      <c r="L10" s="510"/>
      <c r="M10" s="509"/>
      <c r="N10" s="509"/>
      <c r="O10" s="510"/>
      <c r="P10" s="510"/>
      <c r="Q10" s="510"/>
      <c r="R10" s="510"/>
      <c r="S10" s="510"/>
      <c r="T10" s="510"/>
      <c r="U10" s="510"/>
      <c r="V10" s="520"/>
      <c r="W10" s="510"/>
      <c r="X10" s="510"/>
      <c r="Y10" s="510"/>
      <c r="Z10" s="510"/>
      <c r="AA10" s="510"/>
      <c r="AB10" s="510"/>
      <c r="AC10" s="510"/>
      <c r="AD10" s="510"/>
      <c r="AE10" s="510"/>
      <c r="AF10" s="510"/>
      <c r="AG10" s="510"/>
      <c r="AH10" s="510"/>
      <c r="AI10" s="510"/>
      <c r="AJ10" s="510"/>
      <c r="AK10" s="510"/>
      <c r="AL10" s="515"/>
      <c r="AM10" s="516"/>
      <c r="AN10" s="517"/>
      <c r="AO10" s="509"/>
      <c r="AP10" s="509"/>
      <c r="AQ10" s="518"/>
      <c r="AR10" s="519"/>
      <c r="AS10" s="519"/>
    </row>
    <row r="11" spans="1:45" s="497" customFormat="1" x14ac:dyDescent="0.3">
      <c r="A11" s="509"/>
      <c r="B11" s="510"/>
      <c r="C11" s="510"/>
      <c r="D11" s="511"/>
      <c r="E11" s="512"/>
      <c r="F11" s="513"/>
      <c r="G11" s="511"/>
      <c r="H11" s="513"/>
      <c r="I11" s="514"/>
      <c r="J11" s="510"/>
      <c r="K11" s="510"/>
      <c r="L11" s="510"/>
      <c r="M11" s="509"/>
      <c r="N11" s="509"/>
      <c r="O11" s="510"/>
      <c r="P11" s="510"/>
      <c r="Q11" s="510"/>
      <c r="R11" s="510"/>
      <c r="S11" s="510"/>
      <c r="T11" s="510"/>
      <c r="U11" s="510"/>
      <c r="V11" s="510"/>
      <c r="W11" s="510"/>
      <c r="X11" s="510"/>
      <c r="Y11" s="510"/>
      <c r="Z11" s="510"/>
      <c r="AA11" s="510"/>
      <c r="AB11" s="510"/>
      <c r="AC11" s="510"/>
      <c r="AD11" s="510"/>
      <c r="AE11" s="510"/>
      <c r="AF11" s="510"/>
      <c r="AG11" s="510"/>
      <c r="AH11" s="510"/>
      <c r="AI11" s="510"/>
      <c r="AJ11" s="510"/>
      <c r="AK11" s="510"/>
      <c r="AL11" s="515"/>
      <c r="AM11" s="516"/>
      <c r="AN11" s="517"/>
      <c r="AO11" s="509"/>
      <c r="AP11" s="509"/>
      <c r="AQ11" s="518"/>
      <c r="AR11" s="519"/>
      <c r="AS11" s="519"/>
    </row>
    <row r="12" spans="1:45" s="497" customFormat="1" x14ac:dyDescent="0.3">
      <c r="A12" s="509"/>
      <c r="B12" s="510"/>
      <c r="C12" s="510"/>
      <c r="D12" s="511"/>
      <c r="E12" s="512"/>
      <c r="F12" s="513"/>
      <c r="G12" s="511"/>
      <c r="H12" s="513"/>
      <c r="I12" s="514"/>
      <c r="J12" s="521"/>
      <c r="K12" s="510"/>
      <c r="L12" s="510"/>
      <c r="M12" s="509"/>
      <c r="N12" s="509"/>
      <c r="O12" s="510"/>
      <c r="P12" s="510"/>
      <c r="Q12" s="510"/>
      <c r="R12" s="510"/>
      <c r="S12" s="510"/>
      <c r="T12" s="510"/>
      <c r="U12" s="510"/>
      <c r="V12" s="510"/>
      <c r="W12" s="510"/>
      <c r="X12" s="510"/>
      <c r="Y12" s="510"/>
      <c r="Z12" s="510"/>
      <c r="AA12" s="510"/>
      <c r="AB12" s="510"/>
      <c r="AC12" s="510"/>
      <c r="AD12" s="510"/>
      <c r="AE12" s="510"/>
      <c r="AF12" s="510"/>
      <c r="AG12" s="510"/>
      <c r="AH12" s="510"/>
      <c r="AI12" s="510"/>
      <c r="AJ12" s="510"/>
      <c r="AK12" s="510"/>
      <c r="AL12" s="515"/>
      <c r="AM12" s="516"/>
      <c r="AN12" s="517"/>
      <c r="AO12" s="509"/>
      <c r="AP12" s="509"/>
      <c r="AQ12" s="518"/>
      <c r="AR12" s="519"/>
      <c r="AS12" s="519"/>
    </row>
    <row r="13" spans="1:45" s="497" customFormat="1" x14ac:dyDescent="0.3">
      <c r="A13" s="509"/>
      <c r="B13" s="510"/>
      <c r="C13" s="510"/>
      <c r="D13" s="511"/>
      <c r="E13" s="512"/>
      <c r="F13" s="513"/>
      <c r="G13" s="511"/>
      <c r="H13" s="513"/>
      <c r="I13" s="514"/>
      <c r="J13" s="522"/>
      <c r="K13" s="510"/>
      <c r="L13" s="510"/>
      <c r="M13" s="509"/>
      <c r="N13" s="509"/>
      <c r="O13" s="510"/>
      <c r="P13" s="510"/>
      <c r="Q13" s="510"/>
      <c r="R13" s="510"/>
      <c r="S13" s="510"/>
      <c r="T13" s="510"/>
      <c r="U13" s="510"/>
      <c r="V13" s="510"/>
      <c r="W13" s="510"/>
      <c r="X13" s="510"/>
      <c r="Y13" s="510"/>
      <c r="Z13" s="510"/>
      <c r="AA13" s="510"/>
      <c r="AB13" s="510"/>
      <c r="AC13" s="510"/>
      <c r="AD13" s="510"/>
      <c r="AE13" s="510"/>
      <c r="AF13" s="510"/>
      <c r="AG13" s="510"/>
      <c r="AH13" s="510"/>
      <c r="AI13" s="510"/>
      <c r="AJ13" s="510"/>
      <c r="AK13" s="510"/>
      <c r="AL13" s="515"/>
      <c r="AM13" s="516"/>
      <c r="AN13" s="517"/>
      <c r="AO13" s="509"/>
      <c r="AP13" s="509"/>
      <c r="AQ13" s="518"/>
      <c r="AR13" s="519"/>
      <c r="AS13" s="519"/>
    </row>
    <row r="14" spans="1:45" s="497" customFormat="1" x14ac:dyDescent="0.3">
      <c r="A14" s="509"/>
      <c r="B14" s="510"/>
      <c r="C14" s="510"/>
      <c r="D14" s="511"/>
      <c r="E14" s="512"/>
      <c r="F14" s="513"/>
      <c r="G14" s="511"/>
      <c r="H14" s="513"/>
      <c r="I14" s="514"/>
      <c r="J14" s="510"/>
      <c r="K14" s="510"/>
      <c r="L14" s="510"/>
      <c r="M14" s="509"/>
      <c r="N14" s="509"/>
      <c r="O14" s="510"/>
      <c r="P14" s="510"/>
      <c r="Q14" s="510"/>
      <c r="R14" s="510"/>
      <c r="S14" s="510"/>
      <c r="T14" s="510"/>
      <c r="U14" s="510"/>
      <c r="V14" s="510"/>
      <c r="W14" s="510"/>
      <c r="X14" s="510"/>
      <c r="Y14" s="510"/>
      <c r="Z14" s="510"/>
      <c r="AA14" s="510"/>
      <c r="AB14" s="510"/>
      <c r="AC14" s="510"/>
      <c r="AD14" s="510"/>
      <c r="AE14" s="510"/>
      <c r="AF14" s="510"/>
      <c r="AG14" s="510"/>
      <c r="AH14" s="510"/>
      <c r="AI14" s="510"/>
      <c r="AJ14" s="510"/>
      <c r="AK14" s="510"/>
      <c r="AL14" s="515"/>
      <c r="AM14" s="516"/>
      <c r="AN14" s="517"/>
      <c r="AO14" s="509"/>
      <c r="AP14" s="509"/>
      <c r="AQ14" s="518"/>
      <c r="AR14" s="519"/>
      <c r="AS14" s="519"/>
    </row>
    <row r="15" spans="1:45" s="497" customFormat="1" x14ac:dyDescent="0.3">
      <c r="A15" s="509"/>
      <c r="B15" s="510"/>
      <c r="C15" s="510"/>
      <c r="D15" s="511"/>
      <c r="E15" s="512"/>
      <c r="F15" s="513"/>
      <c r="G15" s="511"/>
      <c r="H15" s="513"/>
      <c r="I15" s="514"/>
      <c r="J15" s="522"/>
      <c r="K15" s="510"/>
      <c r="L15" s="510"/>
      <c r="M15" s="509"/>
      <c r="N15" s="509"/>
      <c r="O15" s="510"/>
      <c r="P15" s="510"/>
      <c r="Q15" s="510"/>
      <c r="R15" s="510"/>
      <c r="S15" s="510"/>
      <c r="T15" s="510"/>
      <c r="U15" s="510"/>
      <c r="V15" s="510"/>
      <c r="W15" s="510"/>
      <c r="X15" s="510"/>
      <c r="Y15" s="510"/>
      <c r="Z15" s="510"/>
      <c r="AA15" s="510"/>
      <c r="AB15" s="510"/>
      <c r="AC15" s="510"/>
      <c r="AD15" s="510"/>
      <c r="AE15" s="510"/>
      <c r="AF15" s="510"/>
      <c r="AG15" s="510"/>
      <c r="AH15" s="510"/>
      <c r="AI15" s="510"/>
      <c r="AJ15" s="510"/>
      <c r="AK15" s="510"/>
      <c r="AL15" s="515"/>
      <c r="AM15" s="516"/>
      <c r="AN15" s="517"/>
      <c r="AO15" s="509"/>
      <c r="AP15" s="509"/>
      <c r="AQ15" s="518"/>
      <c r="AR15" s="519"/>
      <c r="AS15" s="519"/>
    </row>
    <row r="16" spans="1:45" s="497" customFormat="1" x14ac:dyDescent="0.3">
      <c r="A16" s="509"/>
      <c r="B16" s="510"/>
      <c r="C16" s="510"/>
      <c r="D16" s="511"/>
      <c r="E16" s="512"/>
      <c r="F16" s="513"/>
      <c r="G16" s="511"/>
      <c r="H16" s="513"/>
      <c r="I16" s="514"/>
      <c r="J16" s="522"/>
      <c r="K16" s="510"/>
      <c r="L16" s="510"/>
      <c r="M16" s="509"/>
      <c r="N16" s="509"/>
      <c r="O16" s="510"/>
      <c r="P16" s="510"/>
      <c r="Q16" s="510"/>
      <c r="R16" s="510"/>
      <c r="S16" s="510"/>
      <c r="T16" s="510"/>
      <c r="U16" s="510"/>
      <c r="V16" s="510"/>
      <c r="W16" s="510"/>
      <c r="X16" s="510"/>
      <c r="Y16" s="510"/>
      <c r="Z16" s="510"/>
      <c r="AA16" s="510"/>
      <c r="AB16" s="510"/>
      <c r="AC16" s="510"/>
      <c r="AD16" s="510"/>
      <c r="AE16" s="510"/>
      <c r="AF16" s="510"/>
      <c r="AG16" s="510"/>
      <c r="AH16" s="510"/>
      <c r="AI16" s="510"/>
      <c r="AJ16" s="510"/>
      <c r="AK16" s="510"/>
      <c r="AL16" s="515"/>
      <c r="AM16" s="516"/>
      <c r="AN16" s="517"/>
      <c r="AO16" s="509"/>
      <c r="AP16" s="509"/>
      <c r="AQ16" s="518"/>
      <c r="AR16" s="519"/>
      <c r="AS16" s="519"/>
    </row>
    <row r="17" spans="1:45" s="497" customFormat="1" x14ac:dyDescent="0.3">
      <c r="A17" s="509"/>
      <c r="B17" s="510"/>
      <c r="C17" s="510"/>
      <c r="D17" s="511"/>
      <c r="E17" s="512"/>
      <c r="F17" s="513"/>
      <c r="G17" s="511"/>
      <c r="H17" s="513"/>
      <c r="I17" s="514"/>
      <c r="J17" s="521"/>
      <c r="K17" s="510"/>
      <c r="L17" s="510"/>
      <c r="M17" s="509"/>
      <c r="N17" s="509"/>
      <c r="O17" s="510"/>
      <c r="P17" s="510"/>
      <c r="Q17" s="510"/>
      <c r="R17" s="510"/>
      <c r="S17" s="510"/>
      <c r="T17" s="510"/>
      <c r="U17" s="510"/>
      <c r="V17" s="510"/>
      <c r="W17" s="510"/>
      <c r="X17" s="510"/>
      <c r="Y17" s="510"/>
      <c r="Z17" s="510"/>
      <c r="AA17" s="510"/>
      <c r="AB17" s="510"/>
      <c r="AC17" s="510"/>
      <c r="AD17" s="510"/>
      <c r="AE17" s="510"/>
      <c r="AF17" s="510"/>
      <c r="AG17" s="510"/>
      <c r="AH17" s="510"/>
      <c r="AI17" s="510"/>
      <c r="AJ17" s="510"/>
      <c r="AK17" s="510"/>
      <c r="AL17" s="515"/>
      <c r="AM17" s="516"/>
      <c r="AN17" s="517"/>
      <c r="AO17" s="509"/>
      <c r="AP17" s="509"/>
      <c r="AQ17" s="518"/>
      <c r="AR17" s="519"/>
      <c r="AS17" s="519"/>
    </row>
    <row r="18" spans="1:45" s="497" customFormat="1" x14ac:dyDescent="0.3">
      <c r="A18" s="509"/>
      <c r="B18" s="510"/>
      <c r="C18" s="510"/>
      <c r="D18" s="511"/>
      <c r="E18" s="512"/>
      <c r="F18" s="513"/>
      <c r="G18" s="511"/>
      <c r="H18" s="513"/>
      <c r="I18" s="514"/>
      <c r="J18" s="522"/>
      <c r="K18" s="510"/>
      <c r="L18" s="510"/>
      <c r="M18" s="509"/>
      <c r="N18" s="509"/>
      <c r="O18" s="510"/>
      <c r="P18" s="510"/>
      <c r="Q18" s="510"/>
      <c r="R18" s="510"/>
      <c r="S18" s="510"/>
      <c r="T18" s="510"/>
      <c r="U18" s="510"/>
      <c r="V18" s="510"/>
      <c r="W18" s="510"/>
      <c r="X18" s="510"/>
      <c r="Y18" s="510"/>
      <c r="Z18" s="510"/>
      <c r="AA18" s="510"/>
      <c r="AB18" s="510"/>
      <c r="AC18" s="510"/>
      <c r="AD18" s="510"/>
      <c r="AE18" s="510"/>
      <c r="AF18" s="510"/>
      <c r="AG18" s="510"/>
      <c r="AH18" s="510"/>
      <c r="AI18" s="510"/>
      <c r="AJ18" s="510"/>
      <c r="AK18" s="510"/>
      <c r="AL18" s="515"/>
      <c r="AM18" s="516"/>
      <c r="AN18" s="517"/>
      <c r="AO18" s="509"/>
      <c r="AP18" s="509"/>
      <c r="AQ18" s="518"/>
      <c r="AR18" s="519"/>
      <c r="AS18" s="519"/>
    </row>
    <row r="19" spans="1:45" s="497" customFormat="1" x14ac:dyDescent="0.3">
      <c r="A19" s="509"/>
      <c r="B19" s="510"/>
      <c r="C19" s="510"/>
      <c r="D19" s="511"/>
      <c r="E19" s="512"/>
      <c r="F19" s="513"/>
      <c r="G19" s="511"/>
      <c r="H19" s="513"/>
      <c r="I19" s="514"/>
      <c r="J19" s="510"/>
      <c r="K19" s="510"/>
      <c r="L19" s="510"/>
      <c r="M19" s="509"/>
      <c r="N19" s="509"/>
      <c r="O19" s="510"/>
      <c r="P19" s="510"/>
      <c r="Q19" s="510"/>
      <c r="R19" s="510"/>
      <c r="S19" s="510"/>
      <c r="T19" s="510"/>
      <c r="U19" s="510"/>
      <c r="V19" s="510"/>
      <c r="W19" s="510"/>
      <c r="X19" s="510"/>
      <c r="Y19" s="510"/>
      <c r="Z19" s="510"/>
      <c r="AA19" s="510"/>
      <c r="AB19" s="510"/>
      <c r="AC19" s="510"/>
      <c r="AD19" s="510"/>
      <c r="AE19" s="510"/>
      <c r="AF19" s="510"/>
      <c r="AG19" s="510"/>
      <c r="AH19" s="510"/>
      <c r="AI19" s="510"/>
      <c r="AJ19" s="510"/>
      <c r="AK19" s="510"/>
      <c r="AL19" s="515"/>
      <c r="AM19" s="516"/>
      <c r="AN19" s="517"/>
      <c r="AO19" s="509"/>
      <c r="AP19" s="509"/>
      <c r="AQ19" s="518"/>
      <c r="AR19" s="519"/>
      <c r="AS19" s="519"/>
    </row>
    <row r="20" spans="1:45" s="497" customFormat="1" x14ac:dyDescent="0.3">
      <c r="A20" s="509"/>
      <c r="B20" s="510"/>
      <c r="C20" s="510"/>
      <c r="D20" s="511"/>
      <c r="E20" s="512"/>
      <c r="F20" s="513"/>
      <c r="G20" s="511"/>
      <c r="H20" s="513"/>
      <c r="I20" s="514"/>
      <c r="J20" s="522"/>
      <c r="K20" s="510"/>
      <c r="L20" s="510"/>
      <c r="M20" s="509"/>
      <c r="N20" s="509"/>
      <c r="O20" s="510"/>
      <c r="P20" s="510"/>
      <c r="Q20" s="510"/>
      <c r="R20" s="510"/>
      <c r="S20" s="510"/>
      <c r="T20" s="510"/>
      <c r="U20" s="510"/>
      <c r="V20" s="510"/>
      <c r="W20" s="510"/>
      <c r="X20" s="510"/>
      <c r="Y20" s="510"/>
      <c r="Z20" s="510"/>
      <c r="AA20" s="510"/>
      <c r="AB20" s="510"/>
      <c r="AC20" s="510"/>
      <c r="AD20" s="510"/>
      <c r="AE20" s="510"/>
      <c r="AF20" s="510"/>
      <c r="AG20" s="510"/>
      <c r="AH20" s="510"/>
      <c r="AI20" s="510"/>
      <c r="AJ20" s="510"/>
      <c r="AK20" s="510"/>
      <c r="AL20" s="515"/>
      <c r="AM20" s="516"/>
      <c r="AN20" s="517"/>
      <c r="AO20" s="509"/>
      <c r="AP20" s="509"/>
      <c r="AQ20" s="518"/>
      <c r="AR20" s="519"/>
      <c r="AS20" s="519"/>
    </row>
    <row r="21" spans="1:45" s="497" customFormat="1" x14ac:dyDescent="0.3">
      <c r="A21" s="509"/>
      <c r="B21" s="510"/>
      <c r="C21" s="510"/>
      <c r="D21" s="511"/>
      <c r="E21" s="512"/>
      <c r="F21" s="513"/>
      <c r="G21" s="511"/>
      <c r="H21" s="513"/>
      <c r="I21" s="514"/>
      <c r="J21" s="521"/>
      <c r="K21" s="510"/>
      <c r="L21" s="510"/>
      <c r="M21" s="509"/>
      <c r="N21" s="509"/>
      <c r="O21" s="510"/>
      <c r="P21" s="510"/>
      <c r="Q21" s="510"/>
      <c r="R21" s="510"/>
      <c r="S21" s="510"/>
      <c r="T21" s="510"/>
      <c r="U21" s="510"/>
      <c r="V21" s="510"/>
      <c r="W21" s="510"/>
      <c r="X21" s="510"/>
      <c r="Y21" s="510"/>
      <c r="Z21" s="510"/>
      <c r="AA21" s="510"/>
      <c r="AB21" s="510"/>
      <c r="AC21" s="510"/>
      <c r="AD21" s="510"/>
      <c r="AE21" s="510"/>
      <c r="AF21" s="510"/>
      <c r="AG21" s="510"/>
      <c r="AH21" s="510"/>
      <c r="AI21" s="510"/>
      <c r="AJ21" s="510"/>
      <c r="AK21" s="510"/>
      <c r="AL21" s="515"/>
      <c r="AM21" s="516"/>
      <c r="AN21" s="517"/>
      <c r="AO21" s="509"/>
      <c r="AP21" s="509"/>
      <c r="AQ21" s="518"/>
      <c r="AR21" s="519"/>
      <c r="AS21" s="519"/>
    </row>
    <row r="22" spans="1:45" s="497" customFormat="1" x14ac:dyDescent="0.3">
      <c r="A22" s="509"/>
      <c r="B22" s="510"/>
      <c r="C22" s="510"/>
      <c r="D22" s="511"/>
      <c r="E22" s="512"/>
      <c r="F22" s="513"/>
      <c r="G22" s="511"/>
      <c r="H22" s="513"/>
      <c r="I22" s="514"/>
      <c r="J22" s="522"/>
      <c r="K22" s="510"/>
      <c r="L22" s="510"/>
      <c r="M22" s="509"/>
      <c r="N22" s="509"/>
      <c r="O22" s="510"/>
      <c r="P22" s="510"/>
      <c r="Q22" s="510"/>
      <c r="R22" s="510"/>
      <c r="S22" s="510"/>
      <c r="T22" s="510"/>
      <c r="U22" s="510"/>
      <c r="V22" s="510"/>
      <c r="W22" s="510"/>
      <c r="X22" s="510"/>
      <c r="Y22" s="510"/>
      <c r="Z22" s="510"/>
      <c r="AA22" s="510"/>
      <c r="AB22" s="510"/>
      <c r="AC22" s="510"/>
      <c r="AD22" s="510"/>
      <c r="AE22" s="510"/>
      <c r="AF22" s="510"/>
      <c r="AG22" s="510"/>
      <c r="AH22" s="510"/>
      <c r="AI22" s="510"/>
      <c r="AJ22" s="510"/>
      <c r="AK22" s="510"/>
      <c r="AL22" s="515"/>
      <c r="AM22" s="516"/>
      <c r="AN22" s="517"/>
      <c r="AO22" s="509"/>
      <c r="AP22" s="509"/>
      <c r="AQ22" s="518"/>
      <c r="AR22" s="519"/>
      <c r="AS22" s="519"/>
    </row>
    <row r="23" spans="1:45" s="497" customFormat="1" x14ac:dyDescent="0.3">
      <c r="A23" s="509"/>
      <c r="B23" s="510"/>
      <c r="C23" s="510"/>
      <c r="D23" s="511"/>
      <c r="E23" s="512"/>
      <c r="F23" s="513"/>
      <c r="G23" s="511"/>
      <c r="H23" s="513"/>
      <c r="I23" s="514"/>
      <c r="J23" s="522"/>
      <c r="K23" s="510"/>
      <c r="L23" s="510"/>
      <c r="M23" s="509"/>
      <c r="N23" s="509"/>
      <c r="O23" s="510"/>
      <c r="P23" s="510"/>
      <c r="Q23" s="510"/>
      <c r="R23" s="510"/>
      <c r="S23" s="510"/>
      <c r="T23" s="510"/>
      <c r="U23" s="510"/>
      <c r="V23" s="510"/>
      <c r="W23" s="510"/>
      <c r="X23" s="510"/>
      <c r="Y23" s="510"/>
      <c r="Z23" s="510"/>
      <c r="AA23" s="510"/>
      <c r="AB23" s="510"/>
      <c r="AC23" s="510"/>
      <c r="AD23" s="510"/>
      <c r="AE23" s="510"/>
      <c r="AF23" s="510"/>
      <c r="AG23" s="510"/>
      <c r="AH23" s="510"/>
      <c r="AI23" s="510"/>
      <c r="AJ23" s="510"/>
      <c r="AK23" s="510"/>
      <c r="AL23" s="515"/>
      <c r="AM23" s="516"/>
      <c r="AN23" s="517"/>
      <c r="AO23" s="509"/>
      <c r="AP23" s="509"/>
      <c r="AQ23" s="518"/>
      <c r="AR23" s="519"/>
      <c r="AS23" s="519"/>
    </row>
    <row r="24" spans="1:45" s="497" customFormat="1" x14ac:dyDescent="0.3">
      <c r="A24" s="509"/>
      <c r="B24" s="510"/>
      <c r="C24" s="510"/>
      <c r="D24" s="511"/>
      <c r="E24" s="512"/>
      <c r="F24" s="513"/>
      <c r="G24" s="511"/>
      <c r="H24" s="513"/>
      <c r="I24" s="514"/>
      <c r="J24" s="522"/>
      <c r="K24" s="510"/>
      <c r="L24" s="510"/>
      <c r="M24" s="509"/>
      <c r="N24" s="509"/>
      <c r="O24" s="510"/>
      <c r="P24" s="510"/>
      <c r="Q24" s="510"/>
      <c r="R24" s="510"/>
      <c r="S24" s="510"/>
      <c r="T24" s="510"/>
      <c r="U24" s="510"/>
      <c r="V24" s="510"/>
      <c r="W24" s="510"/>
      <c r="X24" s="510"/>
      <c r="Y24" s="510"/>
      <c r="Z24" s="510"/>
      <c r="AA24" s="510"/>
      <c r="AB24" s="510"/>
      <c r="AC24" s="510"/>
      <c r="AD24" s="510"/>
      <c r="AE24" s="510"/>
      <c r="AF24" s="510"/>
      <c r="AG24" s="510"/>
      <c r="AH24" s="510"/>
      <c r="AI24" s="510"/>
      <c r="AJ24" s="510"/>
      <c r="AK24" s="510"/>
      <c r="AL24" s="515"/>
      <c r="AM24" s="516"/>
      <c r="AN24" s="510"/>
      <c r="AO24" s="509"/>
      <c r="AP24" s="509"/>
      <c r="AQ24" s="518"/>
      <c r="AR24" s="519"/>
      <c r="AS24" s="519"/>
    </row>
    <row r="25" spans="1:45" s="497" customFormat="1" x14ac:dyDescent="0.3">
      <c r="A25" s="509"/>
      <c r="B25" s="510"/>
      <c r="C25" s="510"/>
      <c r="D25" s="511"/>
      <c r="E25" s="512"/>
      <c r="F25" s="513"/>
      <c r="G25" s="511"/>
      <c r="H25" s="513"/>
      <c r="I25" s="514"/>
      <c r="J25" s="510"/>
      <c r="K25" s="510"/>
      <c r="L25" s="510"/>
      <c r="M25" s="509"/>
      <c r="N25" s="509"/>
      <c r="O25" s="510"/>
      <c r="P25" s="510"/>
      <c r="Q25" s="510"/>
      <c r="R25" s="510"/>
      <c r="S25" s="510"/>
      <c r="T25" s="510"/>
      <c r="U25" s="510"/>
      <c r="V25" s="510"/>
      <c r="W25" s="510"/>
      <c r="X25" s="510"/>
      <c r="Y25" s="510"/>
      <c r="Z25" s="510"/>
      <c r="AA25" s="510"/>
      <c r="AB25" s="510"/>
      <c r="AC25" s="510"/>
      <c r="AD25" s="510"/>
      <c r="AE25" s="510"/>
      <c r="AF25" s="510"/>
      <c r="AG25" s="510"/>
      <c r="AH25" s="510"/>
      <c r="AI25" s="510"/>
      <c r="AJ25" s="510"/>
      <c r="AK25" s="510"/>
      <c r="AL25" s="515"/>
      <c r="AM25" s="516"/>
      <c r="AN25" s="517"/>
      <c r="AO25" s="509"/>
      <c r="AP25" s="509"/>
      <c r="AQ25" s="518"/>
      <c r="AR25" s="519"/>
      <c r="AS25" s="519"/>
    </row>
    <row r="26" spans="1:45" s="497" customFormat="1" x14ac:dyDescent="0.3">
      <c r="A26" s="509"/>
      <c r="B26" s="510"/>
      <c r="C26" s="510"/>
      <c r="D26" s="511"/>
      <c r="E26" s="512"/>
      <c r="F26" s="513"/>
      <c r="G26" s="511"/>
      <c r="H26" s="513"/>
      <c r="I26" s="514"/>
      <c r="J26" s="510"/>
      <c r="K26" s="510"/>
      <c r="L26" s="510"/>
      <c r="M26" s="509"/>
      <c r="N26" s="509"/>
      <c r="O26" s="510"/>
      <c r="P26" s="510"/>
      <c r="Q26" s="510"/>
      <c r="R26" s="510"/>
      <c r="S26" s="510"/>
      <c r="T26" s="510"/>
      <c r="U26" s="510"/>
      <c r="V26" s="510"/>
      <c r="W26" s="510"/>
      <c r="X26" s="510"/>
      <c r="Y26" s="510"/>
      <c r="Z26" s="510"/>
      <c r="AA26" s="510"/>
      <c r="AB26" s="510"/>
      <c r="AC26" s="510"/>
      <c r="AD26" s="510"/>
      <c r="AE26" s="510"/>
      <c r="AF26" s="510"/>
      <c r="AG26" s="510"/>
      <c r="AH26" s="510"/>
      <c r="AI26" s="510"/>
      <c r="AJ26" s="510"/>
      <c r="AK26" s="510"/>
      <c r="AL26" s="515"/>
      <c r="AM26" s="516"/>
      <c r="AN26" s="517"/>
      <c r="AO26" s="509"/>
      <c r="AP26" s="509"/>
      <c r="AQ26" s="509"/>
      <c r="AR26" s="519"/>
      <c r="AS26" s="519"/>
    </row>
    <row r="27" spans="1:45" s="497" customFormat="1" x14ac:dyDescent="0.3">
      <c r="A27" s="509"/>
      <c r="B27" s="510"/>
      <c r="C27" s="510"/>
      <c r="D27" s="511"/>
      <c r="E27" s="512"/>
      <c r="F27" s="513"/>
      <c r="G27" s="511"/>
      <c r="H27" s="513"/>
      <c r="I27" s="514"/>
      <c r="J27" s="510"/>
      <c r="K27" s="510"/>
      <c r="L27" s="510"/>
      <c r="M27" s="509"/>
      <c r="N27" s="509"/>
      <c r="O27" s="510"/>
      <c r="P27" s="510"/>
      <c r="Q27" s="510"/>
      <c r="R27" s="510"/>
      <c r="S27" s="510"/>
      <c r="T27" s="510"/>
      <c r="U27" s="510"/>
      <c r="V27" s="510"/>
      <c r="W27" s="510"/>
      <c r="X27" s="510"/>
      <c r="Y27" s="510"/>
      <c r="Z27" s="510"/>
      <c r="AA27" s="510"/>
      <c r="AB27" s="510"/>
      <c r="AC27" s="510"/>
      <c r="AD27" s="510"/>
      <c r="AE27" s="510"/>
      <c r="AF27" s="510"/>
      <c r="AG27" s="510"/>
      <c r="AH27" s="510"/>
      <c r="AI27" s="510"/>
      <c r="AJ27" s="510"/>
      <c r="AK27" s="510"/>
      <c r="AL27" s="515"/>
      <c r="AM27" s="516"/>
      <c r="AN27" s="517"/>
      <c r="AO27" s="509"/>
      <c r="AP27" s="509"/>
      <c r="AQ27" s="518"/>
      <c r="AR27" s="519"/>
      <c r="AS27" s="519"/>
    </row>
    <row r="28" spans="1:45" s="497" customFormat="1" x14ac:dyDescent="0.3">
      <c r="A28" s="509"/>
      <c r="B28" s="510"/>
      <c r="C28" s="510"/>
      <c r="D28" s="511"/>
      <c r="E28" s="512"/>
      <c r="F28" s="513"/>
      <c r="G28" s="511"/>
      <c r="H28" s="513"/>
      <c r="I28" s="514"/>
      <c r="J28" s="522"/>
      <c r="K28" s="510"/>
      <c r="L28" s="510"/>
      <c r="M28" s="509"/>
      <c r="N28" s="509"/>
      <c r="O28" s="510"/>
      <c r="P28" s="510"/>
      <c r="Q28" s="510"/>
      <c r="R28" s="510"/>
      <c r="S28" s="510"/>
      <c r="T28" s="510"/>
      <c r="U28" s="510"/>
      <c r="V28" s="510"/>
      <c r="W28" s="510"/>
      <c r="X28" s="510"/>
      <c r="Y28" s="510"/>
      <c r="Z28" s="510"/>
      <c r="AA28" s="510"/>
      <c r="AB28" s="510"/>
      <c r="AC28" s="510"/>
      <c r="AD28" s="510"/>
      <c r="AE28" s="510"/>
      <c r="AF28" s="510"/>
      <c r="AG28" s="510"/>
      <c r="AH28" s="510"/>
      <c r="AI28" s="510"/>
      <c r="AJ28" s="510"/>
      <c r="AK28" s="510"/>
      <c r="AL28" s="515"/>
      <c r="AM28" s="516"/>
      <c r="AN28" s="517"/>
      <c r="AO28" s="509"/>
      <c r="AP28" s="509"/>
      <c r="AQ28" s="518"/>
      <c r="AR28" s="519"/>
      <c r="AS28" s="519"/>
    </row>
    <row r="29" spans="1:45" s="497" customFormat="1" x14ac:dyDescent="0.3">
      <c r="A29" s="509"/>
      <c r="B29" s="510"/>
      <c r="C29" s="510"/>
      <c r="D29" s="511"/>
      <c r="E29" s="512"/>
      <c r="F29" s="513"/>
      <c r="G29" s="511"/>
      <c r="H29" s="513"/>
      <c r="I29" s="514"/>
      <c r="J29" s="521"/>
      <c r="K29" s="510"/>
      <c r="L29" s="510"/>
      <c r="M29" s="509"/>
      <c r="N29" s="509"/>
      <c r="O29" s="510"/>
      <c r="P29" s="510"/>
      <c r="Q29" s="510"/>
      <c r="R29" s="510"/>
      <c r="S29" s="510"/>
      <c r="T29" s="510"/>
      <c r="U29" s="510"/>
      <c r="V29" s="510"/>
      <c r="W29" s="510"/>
      <c r="X29" s="510"/>
      <c r="Y29" s="510"/>
      <c r="Z29" s="510"/>
      <c r="AA29" s="510"/>
      <c r="AB29" s="510"/>
      <c r="AC29" s="510"/>
      <c r="AD29" s="510"/>
      <c r="AE29" s="510"/>
      <c r="AF29" s="510"/>
      <c r="AG29" s="510"/>
      <c r="AH29" s="510"/>
      <c r="AI29" s="510"/>
      <c r="AJ29" s="510"/>
      <c r="AK29" s="510"/>
      <c r="AL29" s="515"/>
      <c r="AM29" s="516"/>
      <c r="AN29" s="517"/>
      <c r="AO29" s="509"/>
      <c r="AP29" s="509"/>
      <c r="AQ29" s="518"/>
      <c r="AR29" s="519"/>
      <c r="AS29" s="519"/>
    </row>
    <row r="30" spans="1:45" s="497" customFormat="1" x14ac:dyDescent="0.3">
      <c r="A30" s="509"/>
      <c r="B30" s="510"/>
      <c r="C30" s="510"/>
      <c r="D30" s="511"/>
      <c r="E30" s="512"/>
      <c r="F30" s="513"/>
      <c r="G30" s="511"/>
      <c r="H30" s="513"/>
      <c r="I30" s="514"/>
      <c r="J30" s="522"/>
      <c r="K30" s="510"/>
      <c r="L30" s="510"/>
      <c r="M30" s="509"/>
      <c r="N30" s="509"/>
      <c r="O30" s="510"/>
      <c r="P30" s="510"/>
      <c r="Q30" s="510"/>
      <c r="R30" s="510"/>
      <c r="S30" s="510"/>
      <c r="T30" s="510"/>
      <c r="U30" s="510"/>
      <c r="V30" s="510"/>
      <c r="W30" s="510"/>
      <c r="X30" s="510"/>
      <c r="Y30" s="510"/>
      <c r="Z30" s="510"/>
      <c r="AA30" s="510"/>
      <c r="AB30" s="510"/>
      <c r="AC30" s="510"/>
      <c r="AD30" s="510"/>
      <c r="AE30" s="510"/>
      <c r="AF30" s="510"/>
      <c r="AG30" s="510"/>
      <c r="AH30" s="510"/>
      <c r="AI30" s="510"/>
      <c r="AJ30" s="510"/>
      <c r="AK30" s="510"/>
      <c r="AL30" s="515"/>
      <c r="AM30" s="516"/>
      <c r="AN30" s="510"/>
      <c r="AO30" s="509"/>
      <c r="AP30" s="509"/>
      <c r="AQ30" s="509"/>
      <c r="AR30" s="519"/>
      <c r="AS30" s="519"/>
    </row>
    <row r="31" spans="1:45" s="497" customFormat="1" x14ac:dyDescent="0.3">
      <c r="A31" s="509"/>
      <c r="B31" s="510"/>
      <c r="C31" s="510"/>
      <c r="D31" s="511"/>
      <c r="E31" s="512"/>
      <c r="F31" s="513"/>
      <c r="G31" s="511"/>
      <c r="H31" s="513"/>
      <c r="I31" s="514"/>
      <c r="J31" s="510"/>
      <c r="K31" s="510"/>
      <c r="L31" s="510"/>
      <c r="M31" s="509"/>
      <c r="N31" s="509"/>
      <c r="O31" s="510"/>
      <c r="P31" s="510"/>
      <c r="Q31" s="510"/>
      <c r="R31" s="510"/>
      <c r="S31" s="510"/>
      <c r="T31" s="510"/>
      <c r="U31" s="510"/>
      <c r="V31" s="510"/>
      <c r="W31" s="510"/>
      <c r="X31" s="510"/>
      <c r="Y31" s="510"/>
      <c r="Z31" s="510"/>
      <c r="AA31" s="510"/>
      <c r="AB31" s="510"/>
      <c r="AC31" s="510"/>
      <c r="AD31" s="510"/>
      <c r="AE31" s="510"/>
      <c r="AF31" s="510"/>
      <c r="AG31" s="510"/>
      <c r="AH31" s="510"/>
      <c r="AI31" s="510"/>
      <c r="AJ31" s="510"/>
      <c r="AK31" s="510"/>
      <c r="AL31" s="515"/>
      <c r="AM31" s="516"/>
      <c r="AN31" s="517"/>
      <c r="AO31" s="509"/>
      <c r="AP31" s="509"/>
      <c r="AQ31" s="518"/>
      <c r="AR31" s="519"/>
      <c r="AS31" s="519"/>
    </row>
    <row r="32" spans="1:45" s="497" customFormat="1" ht="16.7" customHeight="1" x14ac:dyDescent="0.3">
      <c r="A32" s="509"/>
      <c r="B32" s="510"/>
      <c r="C32" s="510"/>
      <c r="D32" s="511"/>
      <c r="E32" s="512"/>
      <c r="F32" s="513"/>
      <c r="G32" s="511"/>
      <c r="H32" s="513"/>
      <c r="I32" s="514"/>
      <c r="J32" s="510"/>
      <c r="K32" s="510"/>
      <c r="L32" s="510"/>
      <c r="M32" s="509"/>
      <c r="N32" s="509"/>
      <c r="O32" s="510"/>
      <c r="P32" s="510"/>
      <c r="Q32" s="510"/>
      <c r="R32" s="510"/>
      <c r="S32" s="510"/>
      <c r="T32" s="510"/>
      <c r="U32" s="510"/>
      <c r="V32" s="510"/>
      <c r="W32" s="510"/>
      <c r="X32" s="510"/>
      <c r="Y32" s="510"/>
      <c r="Z32" s="510"/>
      <c r="AA32" s="510"/>
      <c r="AB32" s="510"/>
      <c r="AC32" s="510"/>
      <c r="AD32" s="510"/>
      <c r="AE32" s="510"/>
      <c r="AF32" s="510"/>
      <c r="AG32" s="510"/>
      <c r="AH32" s="510"/>
      <c r="AI32" s="510"/>
      <c r="AJ32" s="510"/>
      <c r="AK32" s="510"/>
      <c r="AL32" s="515"/>
      <c r="AM32" s="516"/>
      <c r="AN32" s="517"/>
      <c r="AO32" s="509"/>
      <c r="AP32" s="509"/>
      <c r="AQ32" s="518"/>
      <c r="AR32" s="519"/>
      <c r="AS32" s="519"/>
    </row>
    <row r="33" spans="1:45" s="497" customFormat="1" x14ac:dyDescent="0.3">
      <c r="A33" s="509"/>
      <c r="B33" s="510"/>
      <c r="C33" s="510"/>
      <c r="D33" s="511"/>
      <c r="E33" s="512"/>
      <c r="F33" s="513"/>
      <c r="G33" s="511"/>
      <c r="H33" s="513"/>
      <c r="I33" s="514"/>
      <c r="J33" s="522"/>
      <c r="K33" s="510"/>
      <c r="L33" s="510"/>
      <c r="M33" s="509"/>
      <c r="N33" s="509"/>
      <c r="O33" s="510"/>
      <c r="P33" s="510"/>
      <c r="Q33" s="510"/>
      <c r="R33" s="510"/>
      <c r="S33" s="510"/>
      <c r="T33" s="510"/>
      <c r="U33" s="510"/>
      <c r="V33" s="510"/>
      <c r="W33" s="510"/>
      <c r="X33" s="510"/>
      <c r="Y33" s="510"/>
      <c r="Z33" s="510"/>
      <c r="AA33" s="510"/>
      <c r="AB33" s="510"/>
      <c r="AC33" s="510"/>
      <c r="AD33" s="510"/>
      <c r="AE33" s="510"/>
      <c r="AF33" s="510"/>
      <c r="AG33" s="510"/>
      <c r="AH33" s="510"/>
      <c r="AI33" s="510"/>
      <c r="AJ33" s="510"/>
      <c r="AK33" s="510"/>
      <c r="AL33" s="515"/>
      <c r="AM33" s="516"/>
      <c r="AN33" s="517"/>
      <c r="AO33" s="509"/>
      <c r="AP33" s="509"/>
      <c r="AQ33" s="518"/>
      <c r="AR33" s="519"/>
      <c r="AS33" s="519"/>
    </row>
    <row r="34" spans="1:45" s="497" customFormat="1" x14ac:dyDescent="0.3">
      <c r="A34" s="509"/>
      <c r="B34" s="510"/>
      <c r="C34" s="510"/>
      <c r="D34" s="511"/>
      <c r="E34" s="512"/>
      <c r="F34" s="513"/>
      <c r="G34" s="511"/>
      <c r="H34" s="513"/>
      <c r="I34" s="514"/>
      <c r="J34" s="522"/>
      <c r="K34" s="510"/>
      <c r="L34" s="510"/>
      <c r="M34" s="509"/>
      <c r="N34" s="509"/>
      <c r="O34" s="510"/>
      <c r="P34" s="510"/>
      <c r="Q34" s="510"/>
      <c r="R34" s="510"/>
      <c r="S34" s="510"/>
      <c r="T34" s="510"/>
      <c r="U34" s="510"/>
      <c r="V34" s="510"/>
      <c r="W34" s="510"/>
      <c r="X34" s="510"/>
      <c r="Y34" s="510"/>
      <c r="Z34" s="510"/>
      <c r="AA34" s="510"/>
      <c r="AB34" s="510"/>
      <c r="AC34" s="510"/>
      <c r="AD34" s="510"/>
      <c r="AE34" s="510"/>
      <c r="AF34" s="510"/>
      <c r="AG34" s="510"/>
      <c r="AH34" s="510"/>
      <c r="AI34" s="510"/>
      <c r="AJ34" s="510"/>
      <c r="AK34" s="510"/>
      <c r="AL34" s="515"/>
      <c r="AM34" s="516"/>
      <c r="AN34" s="510"/>
      <c r="AO34" s="509"/>
      <c r="AP34" s="509"/>
      <c r="AQ34" s="509"/>
      <c r="AR34" s="519"/>
      <c r="AS34" s="519"/>
    </row>
    <row r="35" spans="1:45" s="497" customFormat="1" x14ac:dyDescent="0.3">
      <c r="A35" s="509"/>
      <c r="B35" s="510"/>
      <c r="C35" s="510"/>
      <c r="D35" s="511"/>
      <c r="E35" s="512"/>
      <c r="F35" s="513"/>
      <c r="G35" s="511"/>
      <c r="H35" s="513"/>
      <c r="I35" s="514"/>
      <c r="J35" s="510"/>
      <c r="K35" s="510"/>
      <c r="L35" s="510"/>
      <c r="M35" s="509"/>
      <c r="N35" s="509"/>
      <c r="O35" s="510"/>
      <c r="P35" s="510"/>
      <c r="Q35" s="510"/>
      <c r="R35" s="510"/>
      <c r="S35" s="510"/>
      <c r="T35" s="510"/>
      <c r="U35" s="510"/>
      <c r="V35" s="510"/>
      <c r="W35" s="510"/>
      <c r="X35" s="510"/>
      <c r="Y35" s="510"/>
      <c r="Z35" s="510"/>
      <c r="AA35" s="510"/>
      <c r="AB35" s="510"/>
      <c r="AC35" s="510"/>
      <c r="AD35" s="510"/>
      <c r="AE35" s="510"/>
      <c r="AF35" s="510"/>
      <c r="AG35" s="510"/>
      <c r="AH35" s="510"/>
      <c r="AI35" s="510"/>
      <c r="AJ35" s="510"/>
      <c r="AK35" s="510"/>
      <c r="AL35" s="515"/>
      <c r="AM35" s="516"/>
      <c r="AN35" s="517"/>
      <c r="AO35" s="509"/>
      <c r="AP35" s="509"/>
      <c r="AQ35" s="518"/>
      <c r="AR35" s="519"/>
      <c r="AS35" s="519"/>
    </row>
    <row r="36" spans="1:45" s="497" customFormat="1" ht="14.25" customHeight="1" x14ac:dyDescent="0.3">
      <c r="A36" s="509"/>
      <c r="B36" s="510"/>
      <c r="C36" s="510"/>
      <c r="D36" s="511"/>
      <c r="E36" s="512"/>
      <c r="F36" s="513"/>
      <c r="G36" s="511"/>
      <c r="H36" s="513"/>
      <c r="I36" s="514"/>
      <c r="J36" s="510"/>
      <c r="K36" s="510"/>
      <c r="L36" s="510"/>
      <c r="M36" s="509"/>
      <c r="N36" s="509"/>
      <c r="O36" s="510"/>
      <c r="P36" s="510"/>
      <c r="Q36" s="510"/>
      <c r="R36" s="510"/>
      <c r="S36" s="510"/>
      <c r="T36" s="510"/>
      <c r="U36" s="510"/>
      <c r="V36" s="510"/>
      <c r="W36" s="510"/>
      <c r="X36" s="510"/>
      <c r="Y36" s="510"/>
      <c r="Z36" s="510"/>
      <c r="AA36" s="510"/>
      <c r="AB36" s="510"/>
      <c r="AC36" s="510"/>
      <c r="AD36" s="510"/>
      <c r="AE36" s="510"/>
      <c r="AF36" s="510"/>
      <c r="AG36" s="510"/>
      <c r="AH36" s="510"/>
      <c r="AI36" s="510"/>
      <c r="AJ36" s="510"/>
      <c r="AK36" s="510"/>
      <c r="AL36" s="515"/>
      <c r="AM36" s="516"/>
      <c r="AN36" s="517"/>
      <c r="AO36" s="509"/>
      <c r="AP36" s="509"/>
      <c r="AQ36" s="518"/>
      <c r="AR36" s="519"/>
      <c r="AS36" s="519"/>
    </row>
    <row r="37" spans="1:45" s="497" customFormat="1" x14ac:dyDescent="0.3">
      <c r="A37" s="509"/>
      <c r="B37" s="510"/>
      <c r="C37" s="510"/>
      <c r="D37" s="511"/>
      <c r="E37" s="512"/>
      <c r="F37" s="513"/>
      <c r="G37" s="511"/>
      <c r="H37" s="513"/>
      <c r="I37" s="514"/>
      <c r="J37" s="522"/>
      <c r="K37" s="510"/>
      <c r="L37" s="510"/>
      <c r="M37" s="509"/>
      <c r="N37" s="509"/>
      <c r="O37" s="510"/>
      <c r="P37" s="510"/>
      <c r="Q37" s="510"/>
      <c r="R37" s="510"/>
      <c r="S37" s="510"/>
      <c r="T37" s="510"/>
      <c r="U37" s="510"/>
      <c r="V37" s="510"/>
      <c r="W37" s="510"/>
      <c r="X37" s="510"/>
      <c r="Y37" s="510"/>
      <c r="Z37" s="510"/>
      <c r="AA37" s="510"/>
      <c r="AB37" s="510"/>
      <c r="AC37" s="510"/>
      <c r="AD37" s="510"/>
      <c r="AE37" s="510"/>
      <c r="AF37" s="510"/>
      <c r="AG37" s="510"/>
      <c r="AH37" s="510"/>
      <c r="AI37" s="510"/>
      <c r="AJ37" s="510"/>
      <c r="AK37" s="510"/>
      <c r="AL37" s="515"/>
      <c r="AM37" s="516"/>
      <c r="AN37" s="517"/>
      <c r="AO37" s="509"/>
      <c r="AP37" s="509"/>
      <c r="AQ37" s="518"/>
      <c r="AR37" s="519"/>
      <c r="AS37" s="519"/>
    </row>
    <row r="38" spans="1:45" s="497" customFormat="1" x14ac:dyDescent="0.3">
      <c r="A38" s="509"/>
      <c r="B38" s="510"/>
      <c r="C38" s="510"/>
      <c r="D38" s="511"/>
      <c r="E38" s="512"/>
      <c r="F38" s="513"/>
      <c r="G38" s="511"/>
      <c r="H38" s="513"/>
      <c r="I38" s="514"/>
      <c r="J38" s="510"/>
      <c r="K38" s="510"/>
      <c r="L38" s="510"/>
      <c r="M38" s="509"/>
      <c r="N38" s="509"/>
      <c r="O38" s="510"/>
      <c r="P38" s="510"/>
      <c r="Q38" s="510"/>
      <c r="R38" s="510"/>
      <c r="S38" s="510"/>
      <c r="T38" s="510"/>
      <c r="U38" s="510"/>
      <c r="V38" s="510"/>
      <c r="W38" s="510"/>
      <c r="X38" s="510"/>
      <c r="Y38" s="510"/>
      <c r="Z38" s="510"/>
      <c r="AA38" s="510"/>
      <c r="AB38" s="510"/>
      <c r="AC38" s="510"/>
      <c r="AD38" s="510"/>
      <c r="AE38" s="510"/>
      <c r="AF38" s="510"/>
      <c r="AG38" s="510"/>
      <c r="AH38" s="510"/>
      <c r="AI38" s="510"/>
      <c r="AJ38" s="510"/>
      <c r="AK38" s="510"/>
      <c r="AL38" s="515"/>
      <c r="AM38" s="516"/>
      <c r="AN38" s="517"/>
      <c r="AO38" s="509"/>
      <c r="AP38" s="509"/>
      <c r="AQ38" s="518"/>
      <c r="AR38" s="519"/>
      <c r="AS38" s="519"/>
    </row>
    <row r="39" spans="1:45" s="497" customFormat="1" ht="16.7" customHeight="1" x14ac:dyDescent="0.3">
      <c r="A39" s="509"/>
      <c r="B39" s="510"/>
      <c r="C39" s="510"/>
      <c r="D39" s="511"/>
      <c r="E39" s="512"/>
      <c r="F39" s="513"/>
      <c r="G39" s="511"/>
      <c r="H39" s="513"/>
      <c r="I39" s="514"/>
      <c r="J39" s="521"/>
      <c r="K39" s="510"/>
      <c r="L39" s="510"/>
      <c r="M39" s="509"/>
      <c r="N39" s="509"/>
      <c r="O39" s="510"/>
      <c r="P39" s="510"/>
      <c r="Q39" s="510"/>
      <c r="R39" s="510"/>
      <c r="S39" s="510"/>
      <c r="T39" s="510"/>
      <c r="U39" s="510"/>
      <c r="V39" s="510"/>
      <c r="W39" s="510"/>
      <c r="X39" s="510"/>
      <c r="Y39" s="510"/>
      <c r="Z39" s="510"/>
      <c r="AA39" s="510"/>
      <c r="AB39" s="510"/>
      <c r="AC39" s="510"/>
      <c r="AD39" s="510"/>
      <c r="AE39" s="510"/>
      <c r="AF39" s="510"/>
      <c r="AG39" s="510"/>
      <c r="AH39" s="510"/>
      <c r="AI39" s="510"/>
      <c r="AJ39" s="510"/>
      <c r="AK39" s="510"/>
      <c r="AL39" s="515"/>
      <c r="AM39" s="516"/>
      <c r="AN39" s="517"/>
      <c r="AO39" s="509"/>
      <c r="AP39" s="509"/>
      <c r="AQ39" s="518"/>
      <c r="AR39" s="519"/>
      <c r="AS39" s="519"/>
    </row>
    <row r="40" spans="1:45" s="497" customFormat="1" x14ac:dyDescent="0.3">
      <c r="A40" s="509"/>
      <c r="B40" s="510"/>
      <c r="C40" s="510"/>
      <c r="D40" s="511"/>
      <c r="E40" s="512"/>
      <c r="F40" s="513"/>
      <c r="G40" s="511"/>
      <c r="H40" s="513"/>
      <c r="I40" s="514"/>
      <c r="J40" s="521"/>
      <c r="K40" s="510"/>
      <c r="L40" s="510"/>
      <c r="M40" s="509"/>
      <c r="N40" s="509"/>
      <c r="O40" s="510"/>
      <c r="P40" s="510"/>
      <c r="Q40" s="510"/>
      <c r="R40" s="510"/>
      <c r="S40" s="510"/>
      <c r="T40" s="510"/>
      <c r="U40" s="510"/>
      <c r="V40" s="510"/>
      <c r="W40" s="510"/>
      <c r="X40" s="510"/>
      <c r="Y40" s="510"/>
      <c r="Z40" s="510"/>
      <c r="AA40" s="510"/>
      <c r="AB40" s="510"/>
      <c r="AC40" s="510"/>
      <c r="AD40" s="510"/>
      <c r="AE40" s="510"/>
      <c r="AF40" s="510"/>
      <c r="AG40" s="510"/>
      <c r="AH40" s="510"/>
      <c r="AI40" s="510"/>
      <c r="AJ40" s="510"/>
      <c r="AK40" s="510"/>
      <c r="AL40" s="515"/>
      <c r="AM40" s="516"/>
      <c r="AN40" s="517"/>
      <c r="AO40" s="509"/>
      <c r="AP40" s="509"/>
      <c r="AQ40" s="518"/>
      <c r="AR40" s="519"/>
      <c r="AS40" s="519"/>
    </row>
    <row r="41" spans="1:45" s="497" customFormat="1" x14ac:dyDescent="0.3">
      <c r="A41" s="509"/>
      <c r="B41" s="510"/>
      <c r="C41" s="510"/>
      <c r="D41" s="511"/>
      <c r="E41" s="512"/>
      <c r="F41" s="513"/>
      <c r="G41" s="511"/>
      <c r="H41" s="513"/>
      <c r="I41" s="514"/>
      <c r="J41" s="521"/>
      <c r="K41" s="510"/>
      <c r="L41" s="510"/>
      <c r="M41" s="509"/>
      <c r="N41" s="509"/>
      <c r="O41" s="510"/>
      <c r="P41" s="510"/>
      <c r="Q41" s="510"/>
      <c r="R41" s="510"/>
      <c r="S41" s="510"/>
      <c r="T41" s="510"/>
      <c r="U41" s="510"/>
      <c r="V41" s="510"/>
      <c r="W41" s="510"/>
      <c r="X41" s="510"/>
      <c r="Y41" s="510"/>
      <c r="Z41" s="510"/>
      <c r="AA41" s="510"/>
      <c r="AB41" s="510"/>
      <c r="AC41" s="510"/>
      <c r="AD41" s="510"/>
      <c r="AE41" s="510"/>
      <c r="AF41" s="510"/>
      <c r="AG41" s="510"/>
      <c r="AH41" s="510"/>
      <c r="AI41" s="510"/>
      <c r="AJ41" s="510"/>
      <c r="AK41" s="510"/>
      <c r="AL41" s="515"/>
      <c r="AM41" s="516"/>
      <c r="AN41" s="517"/>
      <c r="AO41" s="509"/>
      <c r="AP41" s="509"/>
      <c r="AQ41" s="518"/>
      <c r="AR41" s="519"/>
      <c r="AS41" s="519"/>
    </row>
    <row r="42" spans="1:45" s="497" customFormat="1" x14ac:dyDescent="0.3">
      <c r="A42" s="509"/>
      <c r="B42" s="510"/>
      <c r="C42" s="510"/>
      <c r="D42" s="511"/>
      <c r="E42" s="512"/>
      <c r="F42" s="513"/>
      <c r="G42" s="511"/>
      <c r="H42" s="513"/>
      <c r="I42" s="514"/>
      <c r="J42" s="522"/>
      <c r="K42" s="510"/>
      <c r="L42" s="510"/>
      <c r="M42" s="509"/>
      <c r="N42" s="509"/>
      <c r="O42" s="510"/>
      <c r="P42" s="510"/>
      <c r="Q42" s="510"/>
      <c r="R42" s="510"/>
      <c r="S42" s="510"/>
      <c r="T42" s="510"/>
      <c r="U42" s="510"/>
      <c r="V42" s="510"/>
      <c r="W42" s="510"/>
      <c r="X42" s="510"/>
      <c r="Y42" s="510"/>
      <c r="Z42" s="510"/>
      <c r="AA42" s="510"/>
      <c r="AB42" s="510"/>
      <c r="AC42" s="510"/>
      <c r="AD42" s="510"/>
      <c r="AE42" s="510"/>
      <c r="AF42" s="510"/>
      <c r="AG42" s="510"/>
      <c r="AH42" s="510"/>
      <c r="AI42" s="510"/>
      <c r="AJ42" s="510"/>
      <c r="AK42" s="510"/>
      <c r="AL42" s="515"/>
      <c r="AM42" s="516"/>
      <c r="AN42" s="517"/>
      <c r="AO42" s="509"/>
      <c r="AP42" s="509"/>
      <c r="AQ42" s="518"/>
      <c r="AR42" s="519"/>
      <c r="AS42" s="519"/>
    </row>
    <row r="43" spans="1:45" s="497" customFormat="1" x14ac:dyDescent="0.3">
      <c r="A43" s="509"/>
      <c r="B43" s="510"/>
      <c r="C43" s="510"/>
      <c r="D43" s="511"/>
      <c r="E43" s="512"/>
      <c r="F43" s="513"/>
      <c r="G43" s="511"/>
      <c r="H43" s="513"/>
      <c r="I43" s="514"/>
      <c r="J43" s="522"/>
      <c r="K43" s="510"/>
      <c r="L43" s="510"/>
      <c r="M43" s="509"/>
      <c r="N43" s="509"/>
      <c r="O43" s="510"/>
      <c r="P43" s="510"/>
      <c r="Q43" s="510"/>
      <c r="R43" s="510"/>
      <c r="S43" s="510"/>
      <c r="T43" s="510"/>
      <c r="U43" s="510"/>
      <c r="V43" s="510"/>
      <c r="W43" s="510"/>
      <c r="X43" s="510"/>
      <c r="Y43" s="510"/>
      <c r="Z43" s="510"/>
      <c r="AA43" s="510"/>
      <c r="AB43" s="510"/>
      <c r="AC43" s="510"/>
      <c r="AD43" s="510"/>
      <c r="AE43" s="510"/>
      <c r="AF43" s="510"/>
      <c r="AG43" s="510"/>
      <c r="AH43" s="510"/>
      <c r="AI43" s="510"/>
      <c r="AJ43" s="510"/>
      <c r="AK43" s="510"/>
      <c r="AL43" s="515"/>
      <c r="AM43" s="516"/>
      <c r="AN43" s="517"/>
      <c r="AO43" s="509"/>
      <c r="AP43" s="509"/>
      <c r="AQ43" s="518"/>
      <c r="AR43" s="519"/>
      <c r="AS43" s="519"/>
    </row>
    <row r="44" spans="1:45" s="497" customFormat="1" x14ac:dyDescent="0.3">
      <c r="A44" s="509"/>
      <c r="B44" s="510"/>
      <c r="C44" s="510"/>
      <c r="D44" s="511"/>
      <c r="E44" s="512"/>
      <c r="F44" s="513"/>
      <c r="G44" s="511"/>
      <c r="H44" s="513"/>
      <c r="I44" s="514"/>
      <c r="J44" s="510"/>
      <c r="K44" s="510"/>
      <c r="L44" s="510"/>
      <c r="M44" s="509"/>
      <c r="N44" s="509"/>
      <c r="O44" s="523"/>
      <c r="P44" s="509"/>
      <c r="Q44" s="509"/>
      <c r="R44" s="510"/>
      <c r="S44" s="510"/>
      <c r="T44" s="510"/>
      <c r="U44" s="510"/>
      <c r="V44" s="510"/>
      <c r="W44" s="510"/>
      <c r="X44" s="510"/>
      <c r="Y44" s="510"/>
      <c r="Z44" s="510"/>
      <c r="AA44" s="510"/>
      <c r="AB44" s="510"/>
      <c r="AC44" s="510"/>
      <c r="AD44" s="510"/>
      <c r="AE44" s="510"/>
      <c r="AF44" s="509"/>
      <c r="AG44" s="509"/>
      <c r="AH44" s="510"/>
      <c r="AI44" s="510"/>
      <c r="AJ44" s="510"/>
      <c r="AK44" s="510"/>
      <c r="AL44" s="515"/>
      <c r="AM44" s="516"/>
      <c r="AN44" s="509"/>
      <c r="AO44" s="509"/>
      <c r="AP44" s="509"/>
      <c r="AQ44" s="518"/>
      <c r="AR44" s="519"/>
      <c r="AS44" s="519"/>
    </row>
    <row r="45" spans="1:45" s="497" customFormat="1" x14ac:dyDescent="0.3">
      <c r="A45" s="509"/>
      <c r="B45" s="510"/>
      <c r="C45" s="510"/>
      <c r="D45" s="511"/>
      <c r="E45" s="512"/>
      <c r="F45" s="513"/>
      <c r="G45" s="511"/>
      <c r="H45" s="513"/>
      <c r="I45" s="514"/>
      <c r="J45" s="522"/>
      <c r="K45" s="510"/>
      <c r="L45" s="510"/>
      <c r="M45" s="509"/>
      <c r="N45" s="509"/>
      <c r="O45" s="523"/>
      <c r="P45" s="509"/>
      <c r="Q45" s="509"/>
      <c r="R45" s="510"/>
      <c r="S45" s="510"/>
      <c r="T45" s="510"/>
      <c r="U45" s="510"/>
      <c r="V45" s="510"/>
      <c r="W45" s="510"/>
      <c r="X45" s="510"/>
      <c r="Y45" s="510"/>
      <c r="Z45" s="510"/>
      <c r="AA45" s="510"/>
      <c r="AB45" s="510"/>
      <c r="AC45" s="510"/>
      <c r="AD45" s="510"/>
      <c r="AE45" s="510"/>
      <c r="AF45" s="509"/>
      <c r="AG45" s="509"/>
      <c r="AH45" s="510"/>
      <c r="AI45" s="510"/>
      <c r="AJ45" s="510"/>
      <c r="AK45" s="510"/>
      <c r="AL45" s="515"/>
      <c r="AM45" s="516"/>
      <c r="AN45" s="509"/>
      <c r="AO45" s="509"/>
      <c r="AP45" s="509"/>
      <c r="AQ45" s="509"/>
      <c r="AR45" s="519"/>
      <c r="AS45" s="519"/>
    </row>
    <row r="46" spans="1:45" s="497" customFormat="1" x14ac:dyDescent="0.3">
      <c r="A46" s="509"/>
      <c r="B46" s="510"/>
      <c r="C46" s="510"/>
      <c r="D46" s="511"/>
      <c r="E46" s="512"/>
      <c r="F46" s="513"/>
      <c r="G46" s="511"/>
      <c r="H46" s="513"/>
      <c r="I46" s="514"/>
      <c r="J46" s="510"/>
      <c r="K46" s="510"/>
      <c r="L46" s="510"/>
      <c r="M46" s="509"/>
      <c r="N46" s="509"/>
      <c r="O46" s="523"/>
      <c r="P46" s="509"/>
      <c r="Q46" s="509"/>
      <c r="R46" s="510"/>
      <c r="S46" s="510"/>
      <c r="T46" s="510"/>
      <c r="U46" s="510"/>
      <c r="V46" s="510"/>
      <c r="W46" s="510"/>
      <c r="X46" s="510"/>
      <c r="Y46" s="510"/>
      <c r="Z46" s="510"/>
      <c r="AA46" s="510"/>
      <c r="AB46" s="510"/>
      <c r="AC46" s="510"/>
      <c r="AD46" s="510"/>
      <c r="AE46" s="510"/>
      <c r="AF46" s="509"/>
      <c r="AG46" s="509"/>
      <c r="AH46" s="510"/>
      <c r="AI46" s="510"/>
      <c r="AJ46" s="510"/>
      <c r="AK46" s="510"/>
      <c r="AL46" s="515"/>
      <c r="AM46" s="516"/>
      <c r="AN46" s="509"/>
      <c r="AO46" s="509"/>
      <c r="AP46" s="509"/>
      <c r="AQ46" s="518"/>
      <c r="AR46" s="519"/>
      <c r="AS46" s="519"/>
    </row>
    <row r="47" spans="1:45" s="497" customFormat="1" x14ac:dyDescent="0.3">
      <c r="A47" s="509"/>
      <c r="B47" s="510"/>
      <c r="C47" s="510"/>
      <c r="D47" s="511"/>
      <c r="E47" s="512"/>
      <c r="F47" s="513"/>
      <c r="G47" s="511"/>
      <c r="H47" s="513"/>
      <c r="I47" s="514"/>
      <c r="J47" s="510"/>
      <c r="K47" s="510"/>
      <c r="L47" s="510"/>
      <c r="M47" s="509"/>
      <c r="N47" s="509"/>
      <c r="O47" s="509"/>
      <c r="P47" s="509"/>
      <c r="Q47" s="509"/>
      <c r="R47" s="510"/>
      <c r="S47" s="510"/>
      <c r="T47" s="510"/>
      <c r="U47" s="510"/>
      <c r="V47" s="510"/>
      <c r="W47" s="510"/>
      <c r="X47" s="510"/>
      <c r="Y47" s="510"/>
      <c r="Z47" s="510"/>
      <c r="AA47" s="510"/>
      <c r="AB47" s="510"/>
      <c r="AC47" s="510"/>
      <c r="AD47" s="510"/>
      <c r="AE47" s="510"/>
      <c r="AF47" s="509"/>
      <c r="AG47" s="510"/>
      <c r="AH47" s="510"/>
      <c r="AI47" s="510"/>
      <c r="AJ47" s="510"/>
      <c r="AK47" s="510"/>
      <c r="AL47" s="515"/>
      <c r="AM47" s="516"/>
      <c r="AN47" s="509"/>
      <c r="AO47" s="509"/>
      <c r="AP47" s="509"/>
      <c r="AQ47" s="518"/>
      <c r="AR47" s="519"/>
      <c r="AS47" s="519"/>
    </row>
    <row r="48" spans="1:45" s="497" customFormat="1" x14ac:dyDescent="0.3">
      <c r="A48" s="509"/>
      <c r="B48" s="510"/>
      <c r="C48" s="510"/>
      <c r="D48" s="511"/>
      <c r="E48" s="512"/>
      <c r="F48" s="513"/>
      <c r="G48" s="511"/>
      <c r="H48" s="513"/>
      <c r="I48" s="514"/>
      <c r="J48" s="522"/>
      <c r="K48" s="510"/>
      <c r="L48" s="510"/>
      <c r="M48" s="509"/>
      <c r="N48" s="509"/>
      <c r="O48" s="510"/>
      <c r="P48" s="510"/>
      <c r="Q48" s="510"/>
      <c r="R48" s="510"/>
      <c r="S48" s="510"/>
      <c r="T48" s="510"/>
      <c r="U48" s="510"/>
      <c r="V48" s="510"/>
      <c r="W48" s="510"/>
      <c r="X48" s="510"/>
      <c r="Y48" s="510"/>
      <c r="Z48" s="510"/>
      <c r="AA48" s="510"/>
      <c r="AB48" s="510"/>
      <c r="AC48" s="510"/>
      <c r="AD48" s="510"/>
      <c r="AE48" s="510"/>
      <c r="AF48" s="510"/>
      <c r="AG48" s="510"/>
      <c r="AH48" s="510"/>
      <c r="AI48" s="510"/>
      <c r="AJ48" s="510"/>
      <c r="AK48" s="510"/>
      <c r="AL48" s="515"/>
      <c r="AM48" s="516"/>
      <c r="AN48" s="517"/>
      <c r="AO48" s="509"/>
      <c r="AP48" s="509"/>
      <c r="AQ48" s="509"/>
      <c r="AR48" s="519"/>
      <c r="AS48" s="519"/>
    </row>
    <row r="49" spans="1:45" s="497" customFormat="1" x14ac:dyDescent="0.3">
      <c r="A49" s="509"/>
      <c r="B49" s="510"/>
      <c r="C49" s="509"/>
      <c r="D49" s="511"/>
      <c r="E49" s="512"/>
      <c r="F49" s="513"/>
      <c r="G49" s="511"/>
      <c r="H49" s="513"/>
      <c r="I49" s="514"/>
      <c r="J49" s="510"/>
      <c r="K49" s="510"/>
      <c r="L49" s="510"/>
      <c r="M49" s="509"/>
      <c r="N49" s="509"/>
      <c r="O49" s="509"/>
      <c r="P49" s="509"/>
      <c r="Q49" s="509"/>
      <c r="R49" s="510"/>
      <c r="S49" s="510"/>
      <c r="T49" s="510"/>
      <c r="U49" s="510"/>
      <c r="V49" s="510"/>
      <c r="W49" s="510"/>
      <c r="X49" s="510"/>
      <c r="Y49" s="510"/>
      <c r="Z49" s="510"/>
      <c r="AA49" s="510"/>
      <c r="AB49" s="510"/>
      <c r="AC49" s="510"/>
      <c r="AD49" s="510"/>
      <c r="AE49" s="510"/>
      <c r="AF49" s="509"/>
      <c r="AG49" s="510"/>
      <c r="AH49" s="510"/>
      <c r="AI49" s="510"/>
      <c r="AJ49" s="510"/>
      <c r="AK49" s="510"/>
      <c r="AL49" s="515"/>
      <c r="AM49" s="516"/>
      <c r="AN49" s="509"/>
      <c r="AO49" s="509"/>
      <c r="AP49" s="509"/>
      <c r="AQ49" s="518"/>
      <c r="AR49" s="519"/>
      <c r="AS49" s="519"/>
    </row>
    <row r="50" spans="1:45" s="497" customFormat="1" x14ac:dyDescent="0.3">
      <c r="A50" s="509"/>
      <c r="B50" s="510"/>
      <c r="C50" s="509"/>
      <c r="D50" s="511"/>
      <c r="E50" s="512"/>
      <c r="F50" s="513"/>
      <c r="G50" s="511"/>
      <c r="H50" s="513"/>
      <c r="I50" s="514"/>
      <c r="J50" s="522"/>
      <c r="K50" s="510"/>
      <c r="L50" s="510"/>
      <c r="M50" s="509"/>
      <c r="N50" s="509"/>
      <c r="O50" s="524"/>
      <c r="P50" s="509"/>
      <c r="Q50" s="509"/>
      <c r="R50" s="510"/>
      <c r="S50" s="510"/>
      <c r="T50" s="510"/>
      <c r="U50" s="510"/>
      <c r="V50" s="510"/>
      <c r="W50" s="510"/>
      <c r="X50" s="510"/>
      <c r="Y50" s="510"/>
      <c r="Z50" s="510"/>
      <c r="AA50" s="510"/>
      <c r="AB50" s="510"/>
      <c r="AC50" s="510"/>
      <c r="AD50" s="510"/>
      <c r="AE50" s="510"/>
      <c r="AF50" s="510"/>
      <c r="AG50" s="509"/>
      <c r="AH50" s="510"/>
      <c r="AI50" s="510"/>
      <c r="AJ50" s="510"/>
      <c r="AK50" s="510"/>
      <c r="AL50" s="515"/>
      <c r="AM50" s="516"/>
      <c r="AN50" s="509"/>
      <c r="AO50" s="509"/>
      <c r="AP50" s="509"/>
      <c r="AQ50" s="518"/>
      <c r="AR50" s="519"/>
      <c r="AS50" s="519"/>
    </row>
    <row r="51" spans="1:45" s="497" customFormat="1" x14ac:dyDescent="0.3">
      <c r="A51" s="509"/>
      <c r="B51" s="510"/>
      <c r="C51" s="509"/>
      <c r="D51" s="511"/>
      <c r="E51" s="512"/>
      <c r="F51" s="513"/>
      <c r="G51" s="511"/>
      <c r="H51" s="513"/>
      <c r="I51" s="514"/>
      <c r="J51" s="522"/>
      <c r="K51" s="510"/>
      <c r="L51" s="510"/>
      <c r="M51" s="509"/>
      <c r="N51" s="509"/>
      <c r="O51" s="524"/>
      <c r="P51" s="509"/>
      <c r="Q51" s="509"/>
      <c r="R51" s="510"/>
      <c r="S51" s="510"/>
      <c r="T51" s="510"/>
      <c r="U51" s="510"/>
      <c r="V51" s="510"/>
      <c r="W51" s="510"/>
      <c r="X51" s="510"/>
      <c r="Y51" s="510"/>
      <c r="Z51" s="510"/>
      <c r="AA51" s="510"/>
      <c r="AB51" s="510"/>
      <c r="AC51" s="510"/>
      <c r="AD51" s="509"/>
      <c r="AE51" s="510"/>
      <c r="AF51" s="509"/>
      <c r="AG51" s="509"/>
      <c r="AH51" s="510"/>
      <c r="AI51" s="510"/>
      <c r="AJ51" s="510"/>
      <c r="AK51" s="510"/>
      <c r="AL51" s="515"/>
      <c r="AM51" s="516"/>
      <c r="AN51" s="517"/>
      <c r="AO51" s="509"/>
      <c r="AP51" s="509"/>
      <c r="AQ51" s="518"/>
      <c r="AR51" s="519"/>
      <c r="AS51" s="519"/>
    </row>
    <row r="52" spans="1:45" s="497" customFormat="1" x14ac:dyDescent="0.3">
      <c r="A52" s="509"/>
      <c r="B52" s="510"/>
      <c r="C52" s="518"/>
      <c r="D52" s="525"/>
      <c r="E52" s="512"/>
      <c r="F52" s="526"/>
      <c r="G52" s="525"/>
      <c r="H52" s="526"/>
      <c r="I52" s="514"/>
      <c r="J52" s="521"/>
      <c r="K52" s="510"/>
      <c r="L52" s="510"/>
      <c r="M52" s="509"/>
      <c r="N52" s="509"/>
      <c r="O52" s="518"/>
      <c r="P52" s="518"/>
      <c r="Q52" s="518"/>
      <c r="R52" s="510"/>
      <c r="S52" s="520"/>
      <c r="T52" s="520"/>
      <c r="U52" s="520"/>
      <c r="V52" s="520"/>
      <c r="W52" s="520"/>
      <c r="X52" s="520"/>
      <c r="Y52" s="520"/>
      <c r="Z52" s="520"/>
      <c r="AA52" s="520"/>
      <c r="AB52" s="520"/>
      <c r="AC52" s="520"/>
      <c r="AD52" s="518"/>
      <c r="AE52" s="520"/>
      <c r="AF52" s="518"/>
      <c r="AG52" s="518"/>
      <c r="AH52" s="520"/>
      <c r="AI52" s="520"/>
      <c r="AJ52" s="527"/>
      <c r="AK52" s="527"/>
      <c r="AL52" s="528"/>
      <c r="AM52" s="527"/>
      <c r="AN52" s="517"/>
      <c r="AO52" s="518"/>
      <c r="AP52" s="509"/>
      <c r="AQ52" s="518"/>
      <c r="AR52" s="519"/>
      <c r="AS52" s="519"/>
    </row>
    <row r="53" spans="1:45" s="497" customFormat="1" x14ac:dyDescent="0.3">
      <c r="A53" s="509"/>
      <c r="B53" s="510"/>
      <c r="C53" s="510"/>
      <c r="D53" s="525"/>
      <c r="E53" s="512"/>
      <c r="F53" s="526"/>
      <c r="G53" s="525"/>
      <c r="H53" s="526"/>
      <c r="I53" s="514"/>
      <c r="J53" s="522"/>
      <c r="K53" s="520"/>
      <c r="L53" s="510"/>
      <c r="M53" s="509"/>
      <c r="N53" s="509"/>
      <c r="O53" s="518"/>
      <c r="P53" s="518"/>
      <c r="Q53" s="518"/>
      <c r="R53" s="510"/>
      <c r="S53" s="520"/>
      <c r="T53" s="520"/>
      <c r="U53" s="520"/>
      <c r="V53" s="520"/>
      <c r="W53" s="520"/>
      <c r="X53" s="520"/>
      <c r="Y53" s="520"/>
      <c r="Z53" s="520"/>
      <c r="AA53" s="520"/>
      <c r="AB53" s="520"/>
      <c r="AC53" s="520"/>
      <c r="AD53" s="518"/>
      <c r="AE53" s="520"/>
      <c r="AF53" s="518"/>
      <c r="AG53" s="518"/>
      <c r="AH53" s="520"/>
      <c r="AI53" s="520"/>
      <c r="AJ53" s="520"/>
      <c r="AK53" s="520"/>
      <c r="AL53" s="528"/>
      <c r="AM53" s="527"/>
      <c r="AN53" s="517"/>
      <c r="AO53" s="518"/>
      <c r="AP53" s="509"/>
      <c r="AQ53" s="518"/>
      <c r="AR53" s="519"/>
      <c r="AS53" s="519"/>
    </row>
    <row r="54" spans="1:45" s="497" customFormat="1" x14ac:dyDescent="0.3">
      <c r="A54" s="509"/>
      <c r="B54" s="510"/>
      <c r="C54" s="518"/>
      <c r="D54" s="525"/>
      <c r="E54" s="512"/>
      <c r="F54" s="526"/>
      <c r="G54" s="525"/>
      <c r="H54" s="526"/>
      <c r="I54" s="514"/>
      <c r="J54" s="510"/>
      <c r="K54" s="520"/>
      <c r="L54" s="510"/>
      <c r="M54" s="509"/>
      <c r="N54" s="509"/>
      <c r="O54" s="518"/>
      <c r="P54" s="518"/>
      <c r="Q54" s="518"/>
      <c r="R54" s="510"/>
      <c r="S54" s="520"/>
      <c r="T54" s="520"/>
      <c r="U54" s="520"/>
      <c r="V54" s="510"/>
      <c r="W54" s="520"/>
      <c r="X54" s="520"/>
      <c r="Y54" s="520"/>
      <c r="Z54" s="520"/>
      <c r="AA54" s="520"/>
      <c r="AB54" s="520"/>
      <c r="AC54" s="520"/>
      <c r="AD54" s="518"/>
      <c r="AE54" s="520"/>
      <c r="AF54" s="518"/>
      <c r="AG54" s="518"/>
      <c r="AH54" s="520"/>
      <c r="AI54" s="510"/>
      <c r="AJ54" s="520"/>
      <c r="AK54" s="520"/>
      <c r="AL54" s="528"/>
      <c r="AM54" s="527"/>
      <c r="AN54" s="518"/>
      <c r="AO54" s="518"/>
      <c r="AP54" s="509"/>
      <c r="AQ54" s="518"/>
      <c r="AR54" s="519"/>
      <c r="AS54" s="519"/>
    </row>
    <row r="55" spans="1:45" s="497" customFormat="1" x14ac:dyDescent="0.3">
      <c r="A55" s="509"/>
      <c r="B55" s="510"/>
      <c r="C55" s="518"/>
      <c r="D55" s="525"/>
      <c r="E55" s="512"/>
      <c r="F55" s="526"/>
      <c r="G55" s="525"/>
      <c r="H55" s="526"/>
      <c r="I55" s="514"/>
      <c r="J55" s="521"/>
      <c r="K55" s="520"/>
      <c r="L55" s="510"/>
      <c r="M55" s="509"/>
      <c r="N55" s="509"/>
      <c r="O55" s="518"/>
      <c r="P55" s="518"/>
      <c r="Q55" s="518"/>
      <c r="R55" s="520"/>
      <c r="S55" s="520"/>
      <c r="T55" s="520"/>
      <c r="U55" s="520"/>
      <c r="V55" s="520"/>
      <c r="W55" s="520"/>
      <c r="X55" s="520"/>
      <c r="Y55" s="520"/>
      <c r="Z55" s="520"/>
      <c r="AA55" s="520"/>
      <c r="AB55" s="520"/>
      <c r="AC55" s="520"/>
      <c r="AD55" s="518"/>
      <c r="AE55" s="520"/>
      <c r="AF55" s="518"/>
      <c r="AG55" s="518"/>
      <c r="AH55" s="520"/>
      <c r="AI55" s="520"/>
      <c r="AJ55" s="520"/>
      <c r="AK55" s="520"/>
      <c r="AL55" s="528"/>
      <c r="AM55" s="527"/>
      <c r="AN55" s="517"/>
      <c r="AO55" s="518"/>
      <c r="AP55" s="518"/>
      <c r="AQ55" s="518"/>
      <c r="AR55" s="519"/>
      <c r="AS55" s="519"/>
    </row>
    <row r="56" spans="1:45" s="497" customFormat="1" x14ac:dyDescent="0.3">
      <c r="A56" s="509"/>
      <c r="B56" s="510"/>
      <c r="C56" s="518"/>
      <c r="D56" s="525"/>
      <c r="E56" s="512"/>
      <c r="F56" s="526"/>
      <c r="G56" s="525"/>
      <c r="H56" s="526"/>
      <c r="I56" s="514"/>
      <c r="J56" s="510"/>
      <c r="K56" s="520"/>
      <c r="L56" s="510"/>
      <c r="M56" s="509"/>
      <c r="N56" s="509"/>
      <c r="O56" s="518"/>
      <c r="P56" s="518"/>
      <c r="Q56" s="518"/>
      <c r="R56" s="510"/>
      <c r="S56" s="520"/>
      <c r="T56" s="520"/>
      <c r="U56" s="520"/>
      <c r="V56" s="510"/>
      <c r="W56" s="520"/>
      <c r="X56" s="520"/>
      <c r="Y56" s="520"/>
      <c r="Z56" s="520"/>
      <c r="AA56" s="520"/>
      <c r="AB56" s="520"/>
      <c r="AC56" s="520"/>
      <c r="AD56" s="518"/>
      <c r="AE56" s="520"/>
      <c r="AF56" s="518"/>
      <c r="AG56" s="518"/>
      <c r="AH56" s="520"/>
      <c r="AI56" s="520"/>
      <c r="AJ56" s="520"/>
      <c r="AK56" s="520"/>
      <c r="AL56" s="528"/>
      <c r="AM56" s="527"/>
      <c r="AN56" s="517"/>
      <c r="AO56" s="518"/>
      <c r="AP56" s="509"/>
      <c r="AQ56" s="518"/>
      <c r="AR56" s="519"/>
      <c r="AS56" s="519"/>
    </row>
    <row r="57" spans="1:45" s="497" customFormat="1" x14ac:dyDescent="0.3">
      <c r="A57" s="509"/>
      <c r="B57" s="510"/>
      <c r="C57" s="518"/>
      <c r="D57" s="525"/>
      <c r="E57" s="512"/>
      <c r="F57" s="526"/>
      <c r="G57" s="525"/>
      <c r="H57" s="526"/>
      <c r="I57" s="514"/>
      <c r="J57" s="522"/>
      <c r="K57" s="520"/>
      <c r="L57" s="510"/>
      <c r="M57" s="509"/>
      <c r="N57" s="509"/>
      <c r="O57" s="518"/>
      <c r="P57" s="518"/>
      <c r="Q57" s="518"/>
      <c r="R57" s="510"/>
      <c r="S57" s="520"/>
      <c r="T57" s="520"/>
      <c r="U57" s="520"/>
      <c r="V57" s="520"/>
      <c r="W57" s="520"/>
      <c r="X57" s="520"/>
      <c r="Y57" s="520"/>
      <c r="Z57" s="520"/>
      <c r="AA57" s="520"/>
      <c r="AB57" s="520"/>
      <c r="AC57" s="520"/>
      <c r="AD57" s="518"/>
      <c r="AE57" s="520"/>
      <c r="AF57" s="518"/>
      <c r="AG57" s="518"/>
      <c r="AH57" s="520"/>
      <c r="AI57" s="510"/>
      <c r="AJ57" s="520"/>
      <c r="AK57" s="520"/>
      <c r="AL57" s="528"/>
      <c r="AM57" s="527"/>
      <c r="AN57" s="517"/>
      <c r="AO57" s="518"/>
      <c r="AP57" s="509"/>
      <c r="AQ57" s="518"/>
      <c r="AR57" s="519"/>
      <c r="AS57" s="519"/>
    </row>
    <row r="58" spans="1:45" s="497" customFormat="1" x14ac:dyDescent="0.3">
      <c r="A58" s="509"/>
      <c r="B58" s="510"/>
      <c r="C58" s="518"/>
      <c r="D58" s="525"/>
      <c r="E58" s="512"/>
      <c r="F58" s="526"/>
      <c r="G58" s="525"/>
      <c r="H58" s="526"/>
      <c r="I58" s="514"/>
      <c r="J58" s="510"/>
      <c r="K58" s="520"/>
      <c r="L58" s="510"/>
      <c r="M58" s="509"/>
      <c r="N58" s="509"/>
      <c r="O58" s="518"/>
      <c r="P58" s="518"/>
      <c r="Q58" s="518"/>
      <c r="R58" s="520"/>
      <c r="S58" s="520"/>
      <c r="T58" s="520"/>
      <c r="U58" s="520"/>
      <c r="V58" s="510"/>
      <c r="W58" s="520"/>
      <c r="X58" s="520"/>
      <c r="Y58" s="520"/>
      <c r="Z58" s="520"/>
      <c r="AA58" s="520"/>
      <c r="AB58" s="520"/>
      <c r="AC58" s="520"/>
      <c r="AD58" s="518"/>
      <c r="AE58" s="520"/>
      <c r="AF58" s="518"/>
      <c r="AG58" s="518"/>
      <c r="AH58" s="520"/>
      <c r="AI58" s="520"/>
      <c r="AJ58" s="520"/>
      <c r="AK58" s="520"/>
      <c r="AL58" s="528"/>
      <c r="AM58" s="527"/>
      <c r="AN58" s="518"/>
      <c r="AO58" s="521"/>
      <c r="AP58" s="509"/>
      <c r="AQ58" s="518"/>
      <c r="AR58" s="519"/>
      <c r="AS58" s="519"/>
    </row>
    <row r="59" spans="1:45" s="497" customFormat="1" x14ac:dyDescent="0.3">
      <c r="A59" s="509"/>
      <c r="B59" s="510"/>
      <c r="C59" s="518"/>
      <c r="D59" s="525"/>
      <c r="E59" s="512"/>
      <c r="F59" s="526"/>
      <c r="G59" s="525"/>
      <c r="H59" s="526"/>
      <c r="I59" s="514"/>
      <c r="J59" s="510"/>
      <c r="K59" s="520"/>
      <c r="L59" s="510"/>
      <c r="M59" s="509"/>
      <c r="N59" s="509"/>
      <c r="O59" s="518"/>
      <c r="P59" s="518"/>
      <c r="Q59" s="518"/>
      <c r="R59" s="520"/>
      <c r="S59" s="520"/>
      <c r="T59" s="520"/>
      <c r="U59" s="520"/>
      <c r="V59" s="520"/>
      <c r="W59" s="520"/>
      <c r="X59" s="520"/>
      <c r="Y59" s="520"/>
      <c r="Z59" s="520"/>
      <c r="AA59" s="520"/>
      <c r="AB59" s="520"/>
      <c r="AC59" s="520"/>
      <c r="AD59" s="518"/>
      <c r="AE59" s="520"/>
      <c r="AF59" s="518"/>
      <c r="AG59" s="518"/>
      <c r="AH59" s="520"/>
      <c r="AI59" s="520"/>
      <c r="AJ59" s="520"/>
      <c r="AK59" s="520"/>
      <c r="AL59" s="528"/>
      <c r="AM59" s="527"/>
      <c r="AN59" s="518"/>
      <c r="AO59" s="518"/>
      <c r="AP59" s="509"/>
      <c r="AQ59" s="518"/>
      <c r="AR59" s="519"/>
      <c r="AS59" s="519"/>
    </row>
    <row r="60" spans="1:45" s="497" customFormat="1" x14ac:dyDescent="0.3">
      <c r="A60" s="509"/>
      <c r="B60" s="510"/>
      <c r="C60" s="518"/>
      <c r="D60" s="525"/>
      <c r="E60" s="512"/>
      <c r="F60" s="526"/>
      <c r="G60" s="525"/>
      <c r="H60" s="526"/>
      <c r="I60" s="514"/>
      <c r="J60" s="510"/>
      <c r="K60" s="520"/>
      <c r="L60" s="510"/>
      <c r="M60" s="509"/>
      <c r="N60" s="509"/>
      <c r="O60" s="518"/>
      <c r="P60" s="518"/>
      <c r="Q60" s="518"/>
      <c r="R60" s="510"/>
      <c r="S60" s="520"/>
      <c r="T60" s="520"/>
      <c r="U60" s="520"/>
      <c r="V60" s="510"/>
      <c r="W60" s="520"/>
      <c r="X60" s="520"/>
      <c r="Y60" s="520"/>
      <c r="Z60" s="520"/>
      <c r="AA60" s="520"/>
      <c r="AB60" s="520"/>
      <c r="AC60" s="520"/>
      <c r="AD60" s="518"/>
      <c r="AE60" s="520"/>
      <c r="AF60" s="518"/>
      <c r="AG60" s="518"/>
      <c r="AH60" s="520"/>
      <c r="AI60" s="520"/>
      <c r="AJ60" s="520"/>
      <c r="AK60" s="520"/>
      <c r="AL60" s="528"/>
      <c r="AM60" s="527"/>
      <c r="AN60" s="518"/>
      <c r="AO60" s="518"/>
      <c r="AP60" s="509"/>
      <c r="AQ60" s="518"/>
      <c r="AR60" s="519"/>
      <c r="AS60" s="519"/>
    </row>
    <row r="61" spans="1:45" s="497" customFormat="1" x14ac:dyDescent="0.3">
      <c r="A61" s="509"/>
      <c r="B61" s="510"/>
      <c r="C61" s="518"/>
      <c r="D61" s="525"/>
      <c r="E61" s="512"/>
      <c r="F61" s="526"/>
      <c r="G61" s="525"/>
      <c r="H61" s="526"/>
      <c r="I61" s="514"/>
      <c r="J61" s="522"/>
      <c r="K61" s="520"/>
      <c r="L61" s="510"/>
      <c r="M61" s="509"/>
      <c r="N61" s="509"/>
      <c r="O61" s="518"/>
      <c r="P61" s="518"/>
      <c r="Q61" s="518"/>
      <c r="R61" s="510"/>
      <c r="S61" s="520"/>
      <c r="T61" s="520"/>
      <c r="U61" s="520"/>
      <c r="V61" s="510"/>
      <c r="W61" s="520"/>
      <c r="X61" s="520"/>
      <c r="Y61" s="520"/>
      <c r="Z61" s="520"/>
      <c r="AA61" s="520"/>
      <c r="AB61" s="520"/>
      <c r="AC61" s="520"/>
      <c r="AD61" s="518"/>
      <c r="AE61" s="520"/>
      <c r="AF61" s="518"/>
      <c r="AG61" s="518"/>
      <c r="AH61" s="520"/>
      <c r="AI61" s="510"/>
      <c r="AJ61" s="520"/>
      <c r="AK61" s="520"/>
      <c r="AL61" s="528"/>
      <c r="AM61" s="527"/>
      <c r="AN61" s="518"/>
      <c r="AO61" s="518"/>
      <c r="AP61" s="509"/>
      <c r="AQ61" s="518"/>
      <c r="AR61" s="519"/>
      <c r="AS61" s="519"/>
    </row>
    <row r="62" spans="1:45" s="497" customFormat="1" x14ac:dyDescent="0.3">
      <c r="A62" s="509"/>
      <c r="B62" s="510"/>
      <c r="C62" s="509"/>
      <c r="D62" s="511"/>
      <c r="E62" s="512"/>
      <c r="F62" s="513"/>
      <c r="G62" s="511"/>
      <c r="H62" s="513"/>
      <c r="I62" s="514"/>
      <c r="J62" s="522"/>
      <c r="K62" s="520"/>
      <c r="L62" s="510"/>
      <c r="M62" s="509"/>
      <c r="N62" s="509"/>
      <c r="O62" s="509"/>
      <c r="P62" s="509"/>
      <c r="Q62" s="509"/>
      <c r="R62" s="510"/>
      <c r="S62" s="510"/>
      <c r="T62" s="510"/>
      <c r="U62" s="510"/>
      <c r="V62" s="510"/>
      <c r="W62" s="510"/>
      <c r="X62" s="510"/>
      <c r="Y62" s="510"/>
      <c r="Z62" s="510"/>
      <c r="AA62" s="510"/>
      <c r="AB62" s="510"/>
      <c r="AC62" s="510"/>
      <c r="AD62" s="509"/>
      <c r="AE62" s="510"/>
      <c r="AF62" s="509"/>
      <c r="AG62" s="509"/>
      <c r="AH62" s="509"/>
      <c r="AI62" s="510"/>
      <c r="AJ62" s="509"/>
      <c r="AK62" s="509"/>
      <c r="AL62" s="515"/>
      <c r="AM62" s="516"/>
      <c r="AN62" s="509"/>
      <c r="AO62" s="518"/>
      <c r="AP62" s="509"/>
      <c r="AQ62" s="509"/>
      <c r="AR62" s="519"/>
      <c r="AS62" s="519"/>
    </row>
    <row r="63" spans="1:45" s="497" customFormat="1" x14ac:dyDescent="0.3">
      <c r="A63" s="509"/>
      <c r="B63" s="510"/>
      <c r="C63" s="518"/>
      <c r="D63" s="525"/>
      <c r="E63" s="512"/>
      <c r="F63" s="526"/>
      <c r="G63" s="525"/>
      <c r="H63" s="526"/>
      <c r="I63" s="514"/>
      <c r="J63" s="521"/>
      <c r="K63" s="520"/>
      <c r="L63" s="510"/>
      <c r="M63" s="509"/>
      <c r="N63" s="509"/>
      <c r="O63" s="518"/>
      <c r="P63" s="518"/>
      <c r="Q63" s="518"/>
      <c r="R63" s="520"/>
      <c r="S63" s="520"/>
      <c r="T63" s="520"/>
      <c r="U63" s="520"/>
      <c r="V63" s="520"/>
      <c r="W63" s="520"/>
      <c r="X63" s="520"/>
      <c r="Y63" s="520"/>
      <c r="Z63" s="520"/>
      <c r="AA63" s="520"/>
      <c r="AB63" s="520"/>
      <c r="AC63" s="520"/>
      <c r="AD63" s="518"/>
      <c r="AE63" s="510"/>
      <c r="AF63" s="518"/>
      <c r="AG63" s="518"/>
      <c r="AH63" s="520"/>
      <c r="AI63" s="520"/>
      <c r="AJ63" s="520"/>
      <c r="AK63" s="520"/>
      <c r="AL63" s="528"/>
      <c r="AM63" s="527"/>
      <c r="AN63" s="517"/>
      <c r="AO63" s="518"/>
      <c r="AP63" s="509"/>
      <c r="AQ63" s="518"/>
      <c r="AR63" s="519"/>
      <c r="AS63" s="519"/>
    </row>
    <row r="64" spans="1:45" s="497" customFormat="1" x14ac:dyDescent="0.3">
      <c r="A64" s="509"/>
      <c r="B64" s="510"/>
      <c r="C64" s="518"/>
      <c r="D64" s="525"/>
      <c r="E64" s="512"/>
      <c r="F64" s="526"/>
      <c r="G64" s="525"/>
      <c r="H64" s="526"/>
      <c r="I64" s="514"/>
      <c r="J64" s="522"/>
      <c r="K64" s="520"/>
      <c r="L64" s="510"/>
      <c r="M64" s="509"/>
      <c r="N64" s="509"/>
      <c r="O64" s="518"/>
      <c r="P64" s="518"/>
      <c r="Q64" s="518"/>
      <c r="R64" s="510"/>
      <c r="S64" s="520"/>
      <c r="T64" s="520"/>
      <c r="U64" s="520"/>
      <c r="V64" s="510"/>
      <c r="W64" s="520"/>
      <c r="X64" s="520"/>
      <c r="Y64" s="518"/>
      <c r="Z64" s="518"/>
      <c r="AA64" s="518"/>
      <c r="AB64" s="518"/>
      <c r="AC64" s="518"/>
      <c r="AD64" s="518"/>
      <c r="AE64" s="520"/>
      <c r="AF64" s="518"/>
      <c r="AG64" s="518"/>
      <c r="AH64" s="520"/>
      <c r="AI64" s="518"/>
      <c r="AJ64" s="518"/>
      <c r="AK64" s="518"/>
      <c r="AL64" s="528"/>
      <c r="AM64" s="527"/>
      <c r="AN64" s="517"/>
      <c r="AO64" s="518"/>
      <c r="AP64" s="509"/>
      <c r="AQ64" s="518"/>
      <c r="AR64" s="519"/>
      <c r="AS64" s="519"/>
    </row>
    <row r="65" spans="1:45" s="497" customFormat="1" x14ac:dyDescent="0.3">
      <c r="A65" s="509"/>
      <c r="B65" s="510"/>
      <c r="C65" s="510"/>
      <c r="D65" s="525"/>
      <c r="E65" s="512"/>
      <c r="F65" s="526"/>
      <c r="G65" s="525"/>
      <c r="H65" s="526"/>
      <c r="I65" s="514"/>
      <c r="J65" s="521"/>
      <c r="K65" s="520"/>
      <c r="L65" s="510"/>
      <c r="M65" s="509"/>
      <c r="N65" s="509"/>
      <c r="O65" s="518"/>
      <c r="P65" s="518"/>
      <c r="Q65" s="518"/>
      <c r="R65" s="510"/>
      <c r="S65" s="518"/>
      <c r="T65" s="518"/>
      <c r="U65" s="518"/>
      <c r="V65" s="510"/>
      <c r="W65" s="518"/>
      <c r="X65" s="518"/>
      <c r="Y65" s="518"/>
      <c r="Z65" s="518"/>
      <c r="AA65" s="518"/>
      <c r="AB65" s="518"/>
      <c r="AC65" s="518"/>
      <c r="AD65" s="518"/>
      <c r="AE65" s="518"/>
      <c r="AF65" s="518"/>
      <c r="AG65" s="518"/>
      <c r="AH65" s="518"/>
      <c r="AI65" s="518"/>
      <c r="AJ65" s="518"/>
      <c r="AK65" s="518"/>
      <c r="AL65" s="529"/>
      <c r="AM65" s="530"/>
      <c r="AN65" s="517"/>
      <c r="AO65" s="518"/>
      <c r="AP65" s="509"/>
      <c r="AQ65" s="518"/>
      <c r="AR65" s="519"/>
      <c r="AS65" s="519"/>
    </row>
    <row r="66" spans="1:45" s="497" customFormat="1" x14ac:dyDescent="0.3">
      <c r="A66" s="509"/>
      <c r="B66" s="510"/>
      <c r="C66" s="518"/>
      <c r="D66" s="525"/>
      <c r="E66" s="512"/>
      <c r="F66" s="526"/>
      <c r="G66" s="525"/>
      <c r="H66" s="526"/>
      <c r="I66" s="514"/>
      <c r="J66" s="522"/>
      <c r="K66" s="520"/>
      <c r="L66" s="510"/>
      <c r="M66" s="509"/>
      <c r="N66" s="509"/>
      <c r="O66" s="518"/>
      <c r="P66" s="518"/>
      <c r="Q66" s="518"/>
      <c r="R66" s="510"/>
      <c r="S66" s="520"/>
      <c r="T66" s="520"/>
      <c r="U66" s="520"/>
      <c r="V66" s="510"/>
      <c r="W66" s="518"/>
      <c r="X66" s="518"/>
      <c r="Y66" s="518"/>
      <c r="Z66" s="518"/>
      <c r="AA66" s="518"/>
      <c r="AB66" s="518"/>
      <c r="AC66" s="518"/>
      <c r="AD66" s="518"/>
      <c r="AE66" s="520"/>
      <c r="AF66" s="518"/>
      <c r="AG66" s="518"/>
      <c r="AH66" s="520"/>
      <c r="AI66" s="518"/>
      <c r="AJ66" s="518"/>
      <c r="AK66" s="518"/>
      <c r="AL66" s="528"/>
      <c r="AM66" s="527"/>
      <c r="AN66" s="518"/>
      <c r="AO66" s="518"/>
      <c r="AP66" s="509"/>
      <c r="AQ66" s="518"/>
      <c r="AR66" s="519"/>
      <c r="AS66" s="519"/>
    </row>
    <row r="67" spans="1:45" s="497" customFormat="1" x14ac:dyDescent="0.3">
      <c r="A67" s="509"/>
      <c r="B67" s="531"/>
      <c r="C67" s="522"/>
      <c r="D67" s="532"/>
      <c r="E67" s="512"/>
      <c r="F67" s="533"/>
      <c r="G67" s="534"/>
      <c r="H67" s="535"/>
      <c r="I67" s="514"/>
      <c r="J67" s="522"/>
      <c r="K67" s="522"/>
      <c r="L67" s="522"/>
      <c r="M67" s="509"/>
      <c r="N67" s="522"/>
      <c r="O67" s="531"/>
      <c r="P67" s="531"/>
      <c r="Q67" s="522"/>
      <c r="R67" s="510"/>
      <c r="S67" s="522"/>
      <c r="T67" s="522"/>
      <c r="U67" s="522"/>
      <c r="V67" s="522"/>
      <c r="W67" s="522"/>
      <c r="X67" s="522"/>
      <c r="Y67" s="522"/>
      <c r="Z67" s="522"/>
      <c r="AA67" s="522"/>
      <c r="AB67" s="522"/>
      <c r="AC67" s="522"/>
      <c r="AD67" s="522"/>
      <c r="AE67" s="522"/>
      <c r="AF67" s="522"/>
      <c r="AG67" s="522"/>
      <c r="AH67" s="522"/>
      <c r="AI67" s="510"/>
      <c r="AJ67" s="522"/>
      <c r="AK67" s="522"/>
      <c r="AL67" s="536"/>
      <c r="AM67" s="537"/>
      <c r="AN67" s="537"/>
      <c r="AO67" s="521"/>
      <c r="AP67" s="509"/>
      <c r="AQ67" s="538"/>
      <c r="AR67" s="521"/>
      <c r="AS67" s="519"/>
    </row>
    <row r="68" spans="1:45" s="497" customFormat="1" x14ac:dyDescent="0.3">
      <c r="A68" s="509"/>
      <c r="B68" s="531"/>
      <c r="C68" s="522"/>
      <c r="D68" s="532"/>
      <c r="E68" s="539"/>
      <c r="F68" s="533"/>
      <c r="G68" s="534"/>
      <c r="H68" s="535"/>
      <c r="I68" s="514"/>
      <c r="J68" s="522"/>
      <c r="K68" s="522"/>
      <c r="L68" s="522"/>
      <c r="M68" s="509"/>
      <c r="N68" s="522"/>
      <c r="O68" s="531"/>
      <c r="P68" s="531"/>
      <c r="Q68" s="522"/>
      <c r="R68" s="510"/>
      <c r="S68" s="522"/>
      <c r="T68" s="522"/>
      <c r="U68" s="522"/>
      <c r="V68" s="522"/>
      <c r="W68" s="522"/>
      <c r="X68" s="522"/>
      <c r="Y68" s="522"/>
      <c r="Z68" s="522"/>
      <c r="AA68" s="522"/>
      <c r="AB68" s="522"/>
      <c r="AC68" s="522"/>
      <c r="AD68" s="522"/>
      <c r="AE68" s="522"/>
      <c r="AF68" s="522"/>
      <c r="AG68" s="522"/>
      <c r="AH68" s="522"/>
      <c r="AI68" s="522"/>
      <c r="AJ68" s="522"/>
      <c r="AK68" s="522"/>
      <c r="AL68" s="536"/>
      <c r="AM68" s="537"/>
      <c r="AN68" s="537"/>
      <c r="AO68" s="537"/>
      <c r="AP68" s="540"/>
      <c r="AQ68" s="538"/>
      <c r="AR68" s="521"/>
      <c r="AS68" s="519"/>
    </row>
    <row r="69" spans="1:45" s="497" customFormat="1" x14ac:dyDescent="0.3">
      <c r="A69" s="509"/>
      <c r="B69" s="531"/>
      <c r="C69" s="522"/>
      <c r="D69" s="532"/>
      <c r="E69" s="539"/>
      <c r="F69" s="533"/>
      <c r="G69" s="534"/>
      <c r="H69" s="535"/>
      <c r="I69" s="514"/>
      <c r="J69" s="522"/>
      <c r="K69" s="522"/>
      <c r="L69" s="522"/>
      <c r="M69" s="509"/>
      <c r="N69" s="522"/>
      <c r="O69" s="531"/>
      <c r="P69" s="531"/>
      <c r="Q69" s="522"/>
      <c r="R69" s="510"/>
      <c r="S69" s="522"/>
      <c r="T69" s="522"/>
      <c r="U69" s="522"/>
      <c r="V69" s="522"/>
      <c r="W69" s="522"/>
      <c r="X69" s="522"/>
      <c r="Y69" s="522"/>
      <c r="Z69" s="522"/>
      <c r="AA69" s="522"/>
      <c r="AB69" s="522"/>
      <c r="AC69" s="522"/>
      <c r="AD69" s="522"/>
      <c r="AE69" s="522"/>
      <c r="AF69" s="522"/>
      <c r="AG69" s="522"/>
      <c r="AH69" s="522"/>
      <c r="AI69" s="522"/>
      <c r="AJ69" s="522"/>
      <c r="AK69" s="522"/>
      <c r="AL69" s="536"/>
      <c r="AM69" s="537"/>
      <c r="AN69" s="537"/>
      <c r="AO69" s="521"/>
      <c r="AP69" s="509"/>
      <c r="AQ69" s="538"/>
      <c r="AR69" s="521"/>
      <c r="AS69" s="519"/>
    </row>
    <row r="70" spans="1:45" s="497" customFormat="1" x14ac:dyDescent="0.3">
      <c r="A70" s="509"/>
      <c r="B70" s="531"/>
      <c r="C70" s="522"/>
      <c r="D70" s="532"/>
      <c r="E70" s="539"/>
      <c r="F70" s="533"/>
      <c r="G70" s="534"/>
      <c r="H70" s="535"/>
      <c r="I70" s="514"/>
      <c r="J70" s="522"/>
      <c r="K70" s="522"/>
      <c r="L70" s="522"/>
      <c r="M70" s="509"/>
      <c r="N70" s="522"/>
      <c r="O70" s="531"/>
      <c r="P70" s="531"/>
      <c r="Q70" s="522"/>
      <c r="R70" s="510"/>
      <c r="S70" s="522"/>
      <c r="T70" s="522"/>
      <c r="U70" s="522"/>
      <c r="V70" s="522"/>
      <c r="W70" s="522"/>
      <c r="X70" s="522"/>
      <c r="Y70" s="522"/>
      <c r="Z70" s="522"/>
      <c r="AA70" s="522"/>
      <c r="AB70" s="522"/>
      <c r="AC70" s="522"/>
      <c r="AD70" s="522"/>
      <c r="AE70" s="522"/>
      <c r="AF70" s="522"/>
      <c r="AG70" s="522"/>
      <c r="AH70" s="522"/>
      <c r="AI70" s="522"/>
      <c r="AJ70" s="522"/>
      <c r="AK70" s="522"/>
      <c r="AL70" s="536"/>
      <c r="AM70" s="537"/>
      <c r="AN70" s="537"/>
      <c r="AO70" s="537"/>
      <c r="AP70" s="509"/>
      <c r="AQ70" s="538"/>
      <c r="AR70" s="521"/>
      <c r="AS70" s="519"/>
    </row>
    <row r="71" spans="1:45" s="497" customFormat="1" x14ac:dyDescent="0.3">
      <c r="A71" s="509"/>
      <c r="B71" s="531"/>
      <c r="C71" s="522"/>
      <c r="D71" s="532"/>
      <c r="E71" s="539"/>
      <c r="F71" s="533"/>
      <c r="G71" s="534"/>
      <c r="H71" s="535"/>
      <c r="I71" s="514"/>
      <c r="J71" s="522"/>
      <c r="K71" s="522"/>
      <c r="L71" s="522"/>
      <c r="M71" s="509"/>
      <c r="N71" s="522"/>
      <c r="O71" s="531"/>
      <c r="P71" s="531"/>
      <c r="Q71" s="522"/>
      <c r="R71" s="510"/>
      <c r="S71" s="522"/>
      <c r="T71" s="522"/>
      <c r="U71" s="522"/>
      <c r="V71" s="522"/>
      <c r="W71" s="522"/>
      <c r="X71" s="522"/>
      <c r="Y71" s="522"/>
      <c r="Z71" s="522"/>
      <c r="AA71" s="522"/>
      <c r="AB71" s="522"/>
      <c r="AC71" s="522"/>
      <c r="AD71" s="522"/>
      <c r="AE71" s="522"/>
      <c r="AF71" s="522"/>
      <c r="AG71" s="522"/>
      <c r="AH71" s="522"/>
      <c r="AI71" s="510"/>
      <c r="AJ71" s="522"/>
      <c r="AK71" s="522"/>
      <c r="AL71" s="536"/>
      <c r="AM71" s="537"/>
      <c r="AN71" s="537"/>
      <c r="AO71" s="521"/>
      <c r="AP71" s="509"/>
      <c r="AQ71" s="538"/>
      <c r="AR71" s="521"/>
      <c r="AS71" s="519"/>
    </row>
    <row r="72" spans="1:45" s="497" customFormat="1" x14ac:dyDescent="0.3">
      <c r="A72" s="509"/>
      <c r="B72" s="531"/>
      <c r="C72" s="522"/>
      <c r="D72" s="532"/>
      <c r="E72" s="539"/>
      <c r="F72" s="533"/>
      <c r="G72" s="534"/>
      <c r="H72" s="535"/>
      <c r="I72" s="514"/>
      <c r="J72" s="522"/>
      <c r="K72" s="522"/>
      <c r="L72" s="522"/>
      <c r="M72" s="509"/>
      <c r="N72" s="522"/>
      <c r="O72" s="531"/>
      <c r="P72" s="531"/>
      <c r="Q72" s="522"/>
      <c r="R72" s="510"/>
      <c r="S72" s="522"/>
      <c r="T72" s="522"/>
      <c r="U72" s="522"/>
      <c r="V72" s="522"/>
      <c r="W72" s="522"/>
      <c r="X72" s="522"/>
      <c r="Y72" s="522"/>
      <c r="Z72" s="522"/>
      <c r="AA72" s="522"/>
      <c r="AB72" s="522"/>
      <c r="AC72" s="522"/>
      <c r="AD72" s="522"/>
      <c r="AE72" s="522"/>
      <c r="AF72" s="522"/>
      <c r="AG72" s="522"/>
      <c r="AH72" s="522"/>
      <c r="AI72" s="522"/>
      <c r="AJ72" s="522"/>
      <c r="AK72" s="522"/>
      <c r="AL72" s="536"/>
      <c r="AM72" s="537"/>
      <c r="AN72" s="537"/>
      <c r="AO72" s="537"/>
      <c r="AP72" s="509"/>
      <c r="AQ72" s="538"/>
      <c r="AR72" s="521"/>
      <c r="AS72" s="519"/>
    </row>
    <row r="73" spans="1:45" s="497" customFormat="1" x14ac:dyDescent="0.3">
      <c r="A73" s="509"/>
      <c r="B73" s="531"/>
      <c r="C73" s="522"/>
      <c r="D73" s="532"/>
      <c r="E73" s="539"/>
      <c r="F73" s="533"/>
      <c r="G73" s="534"/>
      <c r="H73" s="535"/>
      <c r="I73" s="514"/>
      <c r="J73" s="522"/>
      <c r="K73" s="522"/>
      <c r="L73" s="522"/>
      <c r="M73" s="509"/>
      <c r="N73" s="522"/>
      <c r="O73" s="531"/>
      <c r="P73" s="531"/>
      <c r="Q73" s="522"/>
      <c r="R73" s="510"/>
      <c r="S73" s="522"/>
      <c r="T73" s="522"/>
      <c r="U73" s="522"/>
      <c r="V73" s="522"/>
      <c r="W73" s="522"/>
      <c r="X73" s="522"/>
      <c r="Y73" s="522"/>
      <c r="Z73" s="522"/>
      <c r="AA73" s="522"/>
      <c r="AB73" s="522"/>
      <c r="AC73" s="522"/>
      <c r="AD73" s="522"/>
      <c r="AE73" s="522"/>
      <c r="AF73" s="522"/>
      <c r="AG73" s="522"/>
      <c r="AH73" s="522"/>
      <c r="AI73" s="510"/>
      <c r="AJ73" s="522"/>
      <c r="AK73" s="522"/>
      <c r="AL73" s="536"/>
      <c r="AM73" s="537"/>
      <c r="AN73" s="537"/>
      <c r="AO73" s="521"/>
      <c r="AP73" s="509"/>
      <c r="AQ73" s="538"/>
      <c r="AR73" s="521"/>
      <c r="AS73" s="519"/>
    </row>
    <row r="74" spans="1:45" s="497" customFormat="1" x14ac:dyDescent="0.3">
      <c r="A74" s="509"/>
      <c r="B74" s="531"/>
      <c r="C74" s="522"/>
      <c r="D74" s="532"/>
      <c r="E74" s="539"/>
      <c r="F74" s="533"/>
      <c r="G74" s="534"/>
      <c r="H74" s="535"/>
      <c r="I74" s="514"/>
      <c r="J74" s="522"/>
      <c r="K74" s="522"/>
      <c r="L74" s="522"/>
      <c r="M74" s="509"/>
      <c r="N74" s="522"/>
      <c r="O74" s="531"/>
      <c r="P74" s="531"/>
      <c r="Q74" s="522"/>
      <c r="R74" s="510"/>
      <c r="S74" s="522"/>
      <c r="T74" s="522"/>
      <c r="U74" s="522"/>
      <c r="V74" s="522"/>
      <c r="W74" s="522"/>
      <c r="X74" s="522"/>
      <c r="Y74" s="522"/>
      <c r="Z74" s="522"/>
      <c r="AA74" s="522"/>
      <c r="AB74" s="522"/>
      <c r="AC74" s="522"/>
      <c r="AD74" s="522"/>
      <c r="AE74" s="522"/>
      <c r="AF74" s="522"/>
      <c r="AG74" s="522"/>
      <c r="AH74" s="522"/>
      <c r="AI74" s="522"/>
      <c r="AJ74" s="522"/>
      <c r="AK74" s="522"/>
      <c r="AL74" s="536"/>
      <c r="AM74" s="537"/>
      <c r="AN74" s="537"/>
      <c r="AO74" s="522"/>
      <c r="AP74" s="540"/>
      <c r="AQ74" s="538"/>
      <c r="AR74" s="521"/>
      <c r="AS74" s="519"/>
    </row>
    <row r="75" spans="1:45" s="497" customFormat="1" x14ac:dyDescent="0.3">
      <c r="A75" s="509"/>
      <c r="B75" s="531"/>
      <c r="C75" s="510"/>
      <c r="D75" s="532"/>
      <c r="E75" s="539"/>
      <c r="F75" s="533"/>
      <c r="G75" s="534"/>
      <c r="H75" s="535"/>
      <c r="I75" s="514"/>
      <c r="J75" s="522"/>
      <c r="K75" s="522"/>
      <c r="L75" s="522"/>
      <c r="M75" s="509"/>
      <c r="N75" s="522"/>
      <c r="O75" s="531"/>
      <c r="P75" s="531"/>
      <c r="Q75" s="522"/>
      <c r="R75" s="510"/>
      <c r="S75" s="522"/>
      <c r="T75" s="522"/>
      <c r="U75" s="522"/>
      <c r="V75" s="522"/>
      <c r="W75" s="522"/>
      <c r="X75" s="522"/>
      <c r="Y75" s="522"/>
      <c r="Z75" s="522"/>
      <c r="AA75" s="522"/>
      <c r="AB75" s="522"/>
      <c r="AC75" s="522"/>
      <c r="AD75" s="522"/>
      <c r="AE75" s="522"/>
      <c r="AF75" s="522"/>
      <c r="AG75" s="522"/>
      <c r="AH75" s="522"/>
      <c r="AI75" s="522"/>
      <c r="AJ75" s="522"/>
      <c r="AK75" s="522"/>
      <c r="AL75" s="536"/>
      <c r="AM75" s="537"/>
      <c r="AN75" s="517"/>
      <c r="AO75" s="521"/>
      <c r="AP75" s="509"/>
      <c r="AQ75" s="538"/>
      <c r="AR75" s="521"/>
      <c r="AS75" s="519"/>
    </row>
    <row r="76" spans="1:45" s="497" customFormat="1" x14ac:dyDescent="0.3">
      <c r="A76" s="509"/>
      <c r="B76" s="531"/>
      <c r="C76" s="522"/>
      <c r="D76" s="532"/>
      <c r="E76" s="539"/>
      <c r="F76" s="533"/>
      <c r="G76" s="534"/>
      <c r="H76" s="535"/>
      <c r="I76" s="514"/>
      <c r="J76" s="522"/>
      <c r="K76" s="522"/>
      <c r="L76" s="522"/>
      <c r="M76" s="509"/>
      <c r="N76" s="522"/>
      <c r="O76" s="531"/>
      <c r="P76" s="531"/>
      <c r="Q76" s="522"/>
      <c r="R76" s="510"/>
      <c r="S76" s="522"/>
      <c r="T76" s="522"/>
      <c r="U76" s="522"/>
      <c r="V76" s="522"/>
      <c r="W76" s="522"/>
      <c r="X76" s="522"/>
      <c r="Y76" s="522"/>
      <c r="Z76" s="522"/>
      <c r="AA76" s="522"/>
      <c r="AB76" s="522"/>
      <c r="AC76" s="522"/>
      <c r="AD76" s="522"/>
      <c r="AE76" s="522"/>
      <c r="AF76" s="522"/>
      <c r="AG76" s="522"/>
      <c r="AH76" s="522"/>
      <c r="AI76" s="522"/>
      <c r="AJ76" s="522"/>
      <c r="AK76" s="522"/>
      <c r="AL76" s="536"/>
      <c r="AM76" s="537"/>
      <c r="AN76" s="517"/>
      <c r="AO76" s="518"/>
      <c r="AP76" s="509"/>
      <c r="AQ76" s="538"/>
      <c r="AR76" s="521"/>
      <c r="AS76" s="519"/>
    </row>
    <row r="77" spans="1:45" s="497" customFormat="1" x14ac:dyDescent="0.3">
      <c r="A77" s="509"/>
      <c r="B77" s="531"/>
      <c r="C77" s="522"/>
      <c r="D77" s="532"/>
      <c r="E77" s="539"/>
      <c r="F77" s="533"/>
      <c r="G77" s="534"/>
      <c r="H77" s="535"/>
      <c r="I77" s="514"/>
      <c r="J77" s="522"/>
      <c r="K77" s="522"/>
      <c r="L77" s="522"/>
      <c r="M77" s="509"/>
      <c r="N77" s="522"/>
      <c r="O77" s="531"/>
      <c r="P77" s="531"/>
      <c r="Q77" s="522"/>
      <c r="R77" s="510"/>
      <c r="S77" s="522"/>
      <c r="T77" s="522"/>
      <c r="U77" s="522"/>
      <c r="V77" s="522"/>
      <c r="W77" s="522"/>
      <c r="X77" s="522"/>
      <c r="Y77" s="522"/>
      <c r="Z77" s="522"/>
      <c r="AA77" s="522"/>
      <c r="AB77" s="522"/>
      <c r="AC77" s="522"/>
      <c r="AD77" s="522"/>
      <c r="AE77" s="522"/>
      <c r="AF77" s="522"/>
      <c r="AG77" s="522"/>
      <c r="AH77" s="522"/>
      <c r="AI77" s="522"/>
      <c r="AJ77" s="522"/>
      <c r="AK77" s="522"/>
      <c r="AL77" s="536"/>
      <c r="AM77" s="537"/>
      <c r="AN77" s="537"/>
      <c r="AO77" s="537"/>
      <c r="AP77" s="509"/>
      <c r="AQ77" s="538"/>
      <c r="AR77" s="521"/>
      <c r="AS77" s="519"/>
    </row>
    <row r="78" spans="1:45" s="497" customFormat="1" x14ac:dyDescent="0.3">
      <c r="A78" s="509"/>
      <c r="B78" s="521"/>
      <c r="C78" s="510"/>
      <c r="D78" s="534"/>
      <c r="E78" s="534"/>
      <c r="F78" s="533"/>
      <c r="G78" s="534"/>
      <c r="H78" s="533"/>
      <c r="I78" s="514"/>
      <c r="J78" s="521"/>
      <c r="K78" s="521"/>
      <c r="L78" s="522"/>
      <c r="M78" s="509"/>
      <c r="N78" s="521"/>
      <c r="O78" s="521"/>
      <c r="P78" s="541"/>
      <c r="Q78" s="538"/>
      <c r="R78" s="510"/>
      <c r="S78" s="521"/>
      <c r="T78" s="521"/>
      <c r="U78" s="521"/>
      <c r="V78" s="521"/>
      <c r="W78" s="521"/>
      <c r="X78" s="521"/>
      <c r="Y78" s="521"/>
      <c r="Z78" s="521"/>
      <c r="AA78" s="521"/>
      <c r="AB78" s="521"/>
      <c r="AC78" s="521"/>
      <c r="AD78" s="521"/>
      <c r="AE78" s="521"/>
      <c r="AF78" s="521"/>
      <c r="AG78" s="521"/>
      <c r="AH78" s="521"/>
      <c r="AI78" s="521"/>
      <c r="AJ78" s="521"/>
      <c r="AK78" s="521"/>
      <c r="AL78" s="542"/>
      <c r="AM78" s="543"/>
      <c r="AN78" s="543"/>
      <c r="AO78" s="521"/>
      <c r="AP78" s="509"/>
      <c r="AQ78" s="538"/>
      <c r="AR78" s="521"/>
      <c r="AS78" s="519"/>
    </row>
    <row r="79" spans="1:45" s="497" customFormat="1" x14ac:dyDescent="0.3">
      <c r="A79" s="509"/>
      <c r="B79" s="521"/>
      <c r="C79" s="521"/>
      <c r="D79" s="534"/>
      <c r="E79" s="534"/>
      <c r="F79" s="533"/>
      <c r="G79" s="534"/>
      <c r="H79" s="533"/>
      <c r="I79" s="514"/>
      <c r="J79" s="521"/>
      <c r="K79" s="521"/>
      <c r="L79" s="522"/>
      <c r="M79" s="509"/>
      <c r="N79" s="521"/>
      <c r="O79" s="521"/>
      <c r="P79" s="541"/>
      <c r="Q79" s="538"/>
      <c r="R79" s="510"/>
      <c r="S79" s="521"/>
      <c r="T79" s="521"/>
      <c r="U79" s="521"/>
      <c r="V79" s="521"/>
      <c r="W79" s="521"/>
      <c r="X79" s="521"/>
      <c r="Y79" s="521"/>
      <c r="Z79" s="521"/>
      <c r="AA79" s="521"/>
      <c r="AB79" s="521"/>
      <c r="AC79" s="521"/>
      <c r="AD79" s="521"/>
      <c r="AE79" s="521"/>
      <c r="AF79" s="521"/>
      <c r="AG79" s="521"/>
      <c r="AH79" s="521"/>
      <c r="AI79" s="521"/>
      <c r="AJ79" s="521"/>
      <c r="AK79" s="521"/>
      <c r="AL79" s="542"/>
      <c r="AM79" s="543"/>
      <c r="AN79" s="543"/>
      <c r="AO79" s="521"/>
      <c r="AP79" s="509"/>
      <c r="AQ79" s="538"/>
      <c r="AR79" s="521"/>
      <c r="AS79" s="519"/>
    </row>
    <row r="80" spans="1:45" s="497" customFormat="1" x14ac:dyDescent="0.3">
      <c r="A80" s="509"/>
      <c r="B80" s="521"/>
      <c r="C80" s="521"/>
      <c r="D80" s="534"/>
      <c r="E80" s="534"/>
      <c r="F80" s="533"/>
      <c r="G80" s="534"/>
      <c r="H80" s="533"/>
      <c r="I80" s="514"/>
      <c r="J80" s="521"/>
      <c r="K80" s="521"/>
      <c r="L80" s="522"/>
      <c r="M80" s="509"/>
      <c r="N80" s="521"/>
      <c r="O80" s="521"/>
      <c r="P80" s="541"/>
      <c r="Q80" s="538"/>
      <c r="R80" s="510"/>
      <c r="S80" s="521"/>
      <c r="T80" s="521"/>
      <c r="U80" s="521"/>
      <c r="V80" s="521"/>
      <c r="W80" s="521"/>
      <c r="X80" s="521"/>
      <c r="Y80" s="521"/>
      <c r="Z80" s="521"/>
      <c r="AA80" s="521"/>
      <c r="AB80" s="521"/>
      <c r="AC80" s="521"/>
      <c r="AD80" s="521"/>
      <c r="AE80" s="521"/>
      <c r="AF80" s="521"/>
      <c r="AG80" s="521"/>
      <c r="AH80" s="521"/>
      <c r="AI80" s="521"/>
      <c r="AJ80" s="521"/>
      <c r="AK80" s="521"/>
      <c r="AL80" s="542"/>
      <c r="AM80" s="543"/>
      <c r="AN80" s="543"/>
      <c r="AO80" s="521"/>
      <c r="AP80" s="509"/>
      <c r="AQ80" s="538"/>
      <c r="AR80" s="521"/>
      <c r="AS80" s="519"/>
    </row>
    <row r="81" spans="1:45" s="497" customFormat="1" x14ac:dyDescent="0.3">
      <c r="A81" s="509"/>
      <c r="B81" s="521"/>
      <c r="C81" s="521"/>
      <c r="D81" s="534"/>
      <c r="E81" s="534"/>
      <c r="F81" s="533"/>
      <c r="G81" s="534"/>
      <c r="H81" s="533"/>
      <c r="I81" s="514"/>
      <c r="J81" s="521"/>
      <c r="K81" s="521"/>
      <c r="L81" s="522"/>
      <c r="M81" s="509"/>
      <c r="N81" s="521"/>
      <c r="O81" s="521"/>
      <c r="P81" s="541"/>
      <c r="Q81" s="538"/>
      <c r="R81" s="510"/>
      <c r="S81" s="521"/>
      <c r="T81" s="521"/>
      <c r="U81" s="521"/>
      <c r="V81" s="521"/>
      <c r="W81" s="521"/>
      <c r="X81" s="521"/>
      <c r="Y81" s="521"/>
      <c r="Z81" s="521"/>
      <c r="AA81" s="521"/>
      <c r="AB81" s="521"/>
      <c r="AC81" s="521"/>
      <c r="AD81" s="521"/>
      <c r="AE81" s="521"/>
      <c r="AF81" s="521"/>
      <c r="AG81" s="521"/>
      <c r="AH81" s="521"/>
      <c r="AI81" s="521"/>
      <c r="AJ81" s="521"/>
      <c r="AK81" s="521"/>
      <c r="AL81" s="543"/>
      <c r="AM81" s="543"/>
      <c r="AN81" s="543"/>
      <c r="AO81" s="543"/>
      <c r="AP81" s="509"/>
      <c r="AQ81" s="538"/>
      <c r="AR81" s="521"/>
      <c r="AS81" s="519"/>
    </row>
    <row r="82" spans="1:45" s="497" customFormat="1" x14ac:dyDescent="0.3">
      <c r="A82" s="509"/>
      <c r="B82" s="521"/>
      <c r="C82" s="521"/>
      <c r="D82" s="534"/>
      <c r="E82" s="534"/>
      <c r="F82" s="533"/>
      <c r="G82" s="534"/>
      <c r="H82" s="533"/>
      <c r="I82" s="514"/>
      <c r="J82" s="521"/>
      <c r="K82" s="521"/>
      <c r="L82" s="522"/>
      <c r="M82" s="509"/>
      <c r="N82" s="521"/>
      <c r="O82" s="521"/>
      <c r="P82" s="541"/>
      <c r="Q82" s="538"/>
      <c r="R82" s="510"/>
      <c r="S82" s="521"/>
      <c r="T82" s="521"/>
      <c r="U82" s="521"/>
      <c r="V82" s="521"/>
      <c r="W82" s="521"/>
      <c r="X82" s="521"/>
      <c r="Y82" s="521"/>
      <c r="Z82" s="521"/>
      <c r="AA82" s="521"/>
      <c r="AB82" s="521"/>
      <c r="AC82" s="521"/>
      <c r="AD82" s="521"/>
      <c r="AE82" s="521"/>
      <c r="AF82" s="521"/>
      <c r="AG82" s="521"/>
      <c r="AH82" s="521"/>
      <c r="AI82" s="521"/>
      <c r="AJ82" s="521"/>
      <c r="AK82" s="521"/>
      <c r="AL82" s="542"/>
      <c r="AM82" s="543"/>
      <c r="AN82" s="543"/>
      <c r="AO82" s="521"/>
      <c r="AP82" s="509"/>
      <c r="AQ82" s="538"/>
      <c r="AR82" s="521"/>
      <c r="AS82" s="519"/>
    </row>
    <row r="83" spans="1:45" s="497" customFormat="1" x14ac:dyDescent="0.3">
      <c r="A83" s="509"/>
      <c r="B83" s="531"/>
      <c r="C83" s="522"/>
      <c r="D83" s="532"/>
      <c r="E83" s="539"/>
      <c r="F83" s="533"/>
      <c r="G83" s="534"/>
      <c r="H83" s="535"/>
      <c r="I83" s="514"/>
      <c r="J83" s="522"/>
      <c r="K83" s="522"/>
      <c r="L83" s="522"/>
      <c r="M83" s="509"/>
      <c r="N83" s="522"/>
      <c r="O83" s="531"/>
      <c r="P83" s="531"/>
      <c r="Q83" s="522"/>
      <c r="R83" s="510"/>
      <c r="S83" s="522"/>
      <c r="T83" s="522"/>
      <c r="U83" s="522"/>
      <c r="V83" s="522"/>
      <c r="W83" s="522"/>
      <c r="X83" s="522"/>
      <c r="Y83" s="522"/>
      <c r="Z83" s="522"/>
      <c r="AA83" s="522"/>
      <c r="AB83" s="522"/>
      <c r="AC83" s="522"/>
      <c r="AD83" s="522"/>
      <c r="AE83" s="522"/>
      <c r="AF83" s="522"/>
      <c r="AG83" s="522"/>
      <c r="AH83" s="522"/>
      <c r="AI83" s="522"/>
      <c r="AJ83" s="522"/>
      <c r="AK83" s="522"/>
      <c r="AL83" s="536"/>
      <c r="AM83" s="537"/>
      <c r="AN83" s="517"/>
      <c r="AO83" s="521"/>
      <c r="AP83" s="509"/>
      <c r="AQ83" s="538"/>
      <c r="AR83" s="521"/>
      <c r="AS83" s="519"/>
    </row>
    <row r="84" spans="1:45" s="497" customFormat="1" x14ac:dyDescent="0.3">
      <c r="A84" s="509"/>
      <c r="B84" s="531"/>
      <c r="C84" s="522"/>
      <c r="D84" s="532"/>
      <c r="E84" s="539"/>
      <c r="F84" s="533"/>
      <c r="G84" s="534"/>
      <c r="H84" s="535"/>
      <c r="I84" s="514"/>
      <c r="J84" s="522"/>
      <c r="K84" s="522"/>
      <c r="L84" s="522"/>
      <c r="M84" s="509"/>
      <c r="N84" s="522"/>
      <c r="O84" s="531"/>
      <c r="P84" s="531"/>
      <c r="Q84" s="522"/>
      <c r="R84" s="510"/>
      <c r="S84" s="522"/>
      <c r="T84" s="522"/>
      <c r="U84" s="522"/>
      <c r="V84" s="522"/>
      <c r="W84" s="522"/>
      <c r="X84" s="522"/>
      <c r="Y84" s="522"/>
      <c r="Z84" s="522"/>
      <c r="AA84" s="522"/>
      <c r="AB84" s="522"/>
      <c r="AC84" s="522"/>
      <c r="AD84" s="522"/>
      <c r="AE84" s="522"/>
      <c r="AF84" s="522"/>
      <c r="AG84" s="522"/>
      <c r="AH84" s="522"/>
      <c r="AI84" s="522"/>
      <c r="AJ84" s="522"/>
      <c r="AK84" s="522"/>
      <c r="AL84" s="536"/>
      <c r="AM84" s="537"/>
      <c r="AN84" s="540"/>
      <c r="AO84" s="521"/>
      <c r="AP84" s="509"/>
      <c r="AQ84" s="538"/>
      <c r="AR84" s="521"/>
      <c r="AS84" s="519"/>
    </row>
    <row r="85" spans="1:45" s="497" customFormat="1" x14ac:dyDescent="0.3">
      <c r="A85" s="509"/>
      <c r="B85" s="531"/>
      <c r="C85" s="522"/>
      <c r="D85" s="532"/>
      <c r="E85" s="539"/>
      <c r="F85" s="533"/>
      <c r="G85" s="534"/>
      <c r="H85" s="535"/>
      <c r="I85" s="514"/>
      <c r="J85" s="522"/>
      <c r="K85" s="522"/>
      <c r="L85" s="522"/>
      <c r="M85" s="509"/>
      <c r="N85" s="522"/>
      <c r="O85" s="531"/>
      <c r="P85" s="531"/>
      <c r="Q85" s="522"/>
      <c r="R85" s="510"/>
      <c r="S85" s="522"/>
      <c r="T85" s="522"/>
      <c r="U85" s="522"/>
      <c r="V85" s="522"/>
      <c r="W85" s="522"/>
      <c r="X85" s="522"/>
      <c r="Y85" s="522"/>
      <c r="Z85" s="522"/>
      <c r="AA85" s="522"/>
      <c r="AB85" s="522"/>
      <c r="AC85" s="522"/>
      <c r="AD85" s="522"/>
      <c r="AE85" s="522"/>
      <c r="AF85" s="522"/>
      <c r="AG85" s="522"/>
      <c r="AH85" s="522"/>
      <c r="AI85" s="522"/>
      <c r="AJ85" s="522"/>
      <c r="AK85" s="522"/>
      <c r="AL85" s="536"/>
      <c r="AM85" s="537"/>
      <c r="AN85" s="540"/>
      <c r="AO85" s="521"/>
      <c r="AP85" s="509"/>
      <c r="AQ85" s="538"/>
      <c r="AR85" s="521"/>
      <c r="AS85" s="519"/>
    </row>
    <row r="86" spans="1:45" s="497" customFormat="1" x14ac:dyDescent="0.3">
      <c r="A86" s="509"/>
      <c r="B86" s="521"/>
      <c r="C86" s="521"/>
      <c r="D86" s="534"/>
      <c r="E86" s="534"/>
      <c r="F86" s="533"/>
      <c r="G86" s="534"/>
      <c r="H86" s="533"/>
      <c r="I86" s="514"/>
      <c r="J86" s="521"/>
      <c r="K86" s="521"/>
      <c r="L86" s="522"/>
      <c r="M86" s="509"/>
      <c r="N86" s="522"/>
      <c r="O86" s="531"/>
      <c r="P86" s="531"/>
      <c r="Q86" s="522"/>
      <c r="R86" s="510"/>
      <c r="S86" s="522"/>
      <c r="T86" s="522"/>
      <c r="U86" s="522"/>
      <c r="V86" s="522"/>
      <c r="W86" s="522"/>
      <c r="X86" s="522"/>
      <c r="Y86" s="522"/>
      <c r="Z86" s="522"/>
      <c r="AA86" s="522"/>
      <c r="AB86" s="522"/>
      <c r="AC86" s="522"/>
      <c r="AD86" s="522"/>
      <c r="AE86" s="522"/>
      <c r="AF86" s="522"/>
      <c r="AG86" s="522"/>
      <c r="AH86" s="522"/>
      <c r="AI86" s="522"/>
      <c r="AJ86" s="522"/>
      <c r="AK86" s="522"/>
      <c r="AL86" s="536"/>
      <c r="AM86" s="537"/>
      <c r="AN86" s="540"/>
      <c r="AO86" s="540"/>
      <c r="AP86" s="517"/>
      <c r="AQ86" s="538"/>
      <c r="AR86" s="521"/>
      <c r="AS86" s="519"/>
    </row>
    <row r="87" spans="1:45" s="497" customFormat="1" x14ac:dyDescent="0.3">
      <c r="A87" s="509"/>
      <c r="B87" s="521"/>
      <c r="C87" s="521"/>
      <c r="D87" s="534"/>
      <c r="E87" s="534"/>
      <c r="F87" s="533"/>
      <c r="G87" s="534"/>
      <c r="H87" s="533"/>
      <c r="I87" s="514"/>
      <c r="J87" s="521"/>
      <c r="K87" s="521"/>
      <c r="L87" s="522"/>
      <c r="M87" s="509"/>
      <c r="N87" s="522"/>
      <c r="O87" s="531"/>
      <c r="P87" s="531"/>
      <c r="Q87" s="522"/>
      <c r="R87" s="510"/>
      <c r="S87" s="522"/>
      <c r="T87" s="522"/>
      <c r="U87" s="522"/>
      <c r="V87" s="522"/>
      <c r="W87" s="522"/>
      <c r="X87" s="522"/>
      <c r="Y87" s="522"/>
      <c r="Z87" s="522"/>
      <c r="AA87" s="522"/>
      <c r="AB87" s="522"/>
      <c r="AC87" s="522"/>
      <c r="AD87" s="522"/>
      <c r="AE87" s="522"/>
      <c r="AF87" s="522"/>
      <c r="AG87" s="522"/>
      <c r="AH87" s="522"/>
      <c r="AI87" s="522"/>
      <c r="AJ87" s="522"/>
      <c r="AK87" s="522"/>
      <c r="AL87" s="536"/>
      <c r="AM87" s="537"/>
      <c r="AN87" s="540"/>
      <c r="AO87" s="518"/>
      <c r="AP87" s="509"/>
      <c r="AQ87" s="538"/>
      <c r="AR87" s="521"/>
      <c r="AS87" s="519"/>
    </row>
    <row r="88" spans="1:45" s="497" customFormat="1" x14ac:dyDescent="0.3">
      <c r="A88" s="509"/>
      <c r="B88" s="521"/>
      <c r="C88" s="521"/>
      <c r="D88" s="534"/>
      <c r="E88" s="534"/>
      <c r="F88" s="533"/>
      <c r="G88" s="534"/>
      <c r="H88" s="533"/>
      <c r="I88" s="514"/>
      <c r="J88" s="521"/>
      <c r="K88" s="521"/>
      <c r="L88" s="522"/>
      <c r="M88" s="509"/>
      <c r="N88" s="521"/>
      <c r="O88" s="521"/>
      <c r="P88" s="531"/>
      <c r="Q88" s="538"/>
      <c r="R88" s="510"/>
      <c r="S88" s="522"/>
      <c r="T88" s="522"/>
      <c r="U88" s="522"/>
      <c r="V88" s="522"/>
      <c r="W88" s="521"/>
      <c r="X88" s="521"/>
      <c r="Y88" s="521"/>
      <c r="Z88" s="521"/>
      <c r="AA88" s="521"/>
      <c r="AB88" s="521"/>
      <c r="AC88" s="521"/>
      <c r="AD88" s="522"/>
      <c r="AE88" s="522"/>
      <c r="AF88" s="521"/>
      <c r="AG88" s="521"/>
      <c r="AH88" s="522"/>
      <c r="AI88" s="522"/>
      <c r="AJ88" s="522"/>
      <c r="AK88" s="522"/>
      <c r="AL88" s="536"/>
      <c r="AM88" s="537"/>
      <c r="AN88" s="540"/>
      <c r="AO88" s="540"/>
      <c r="AP88" s="540"/>
      <c r="AQ88" s="521"/>
      <c r="AR88" s="521"/>
      <c r="AS88" s="519"/>
    </row>
    <row r="89" spans="1:45" s="497" customFormat="1" x14ac:dyDescent="0.3">
      <c r="A89" s="509"/>
      <c r="B89" s="521"/>
      <c r="C89" s="521"/>
      <c r="D89" s="534"/>
      <c r="E89" s="534"/>
      <c r="F89" s="533"/>
      <c r="G89" s="534"/>
      <c r="H89" s="533"/>
      <c r="I89" s="514"/>
      <c r="J89" s="521"/>
      <c r="K89" s="521"/>
      <c r="L89" s="522"/>
      <c r="M89" s="509"/>
      <c r="N89" s="521"/>
      <c r="O89" s="521"/>
      <c r="P89" s="531"/>
      <c r="Q89" s="538"/>
      <c r="R89" s="510"/>
      <c r="S89" s="522"/>
      <c r="T89" s="522"/>
      <c r="U89" s="522"/>
      <c r="V89" s="522"/>
      <c r="W89" s="521"/>
      <c r="X89" s="521"/>
      <c r="Y89" s="521"/>
      <c r="Z89" s="521"/>
      <c r="AA89" s="521"/>
      <c r="AB89" s="521"/>
      <c r="AC89" s="521"/>
      <c r="AD89" s="522"/>
      <c r="AE89" s="522"/>
      <c r="AF89" s="521"/>
      <c r="AG89" s="521"/>
      <c r="AH89" s="522"/>
      <c r="AI89" s="522"/>
      <c r="AJ89" s="522"/>
      <c r="AK89" s="522"/>
      <c r="AL89" s="536"/>
      <c r="AM89" s="537"/>
      <c r="AN89" s="517"/>
      <c r="AO89" s="540"/>
      <c r="AP89" s="543"/>
      <c r="AQ89" s="521"/>
      <c r="AR89" s="521"/>
      <c r="AS89" s="519"/>
    </row>
    <row r="90" spans="1:45" s="497" customFormat="1" x14ac:dyDescent="0.3">
      <c r="A90" s="509"/>
      <c r="B90" s="521"/>
      <c r="C90" s="521"/>
      <c r="D90" s="534"/>
      <c r="E90" s="534"/>
      <c r="F90" s="533"/>
      <c r="G90" s="534"/>
      <c r="H90" s="533"/>
      <c r="I90" s="514"/>
      <c r="J90" s="521"/>
      <c r="K90" s="521"/>
      <c r="L90" s="522"/>
      <c r="M90" s="509"/>
      <c r="N90" s="521"/>
      <c r="O90" s="521"/>
      <c r="P90" s="531"/>
      <c r="Q90" s="538"/>
      <c r="R90" s="510"/>
      <c r="S90" s="522"/>
      <c r="T90" s="521"/>
      <c r="U90" s="521"/>
      <c r="V90" s="522"/>
      <c r="W90" s="522"/>
      <c r="X90" s="522"/>
      <c r="Y90" s="522"/>
      <c r="Z90" s="522"/>
      <c r="AA90" s="522"/>
      <c r="AB90" s="522"/>
      <c r="AC90" s="522"/>
      <c r="AD90" s="522"/>
      <c r="AE90" s="522"/>
      <c r="AF90" s="521"/>
      <c r="AG90" s="521"/>
      <c r="AH90" s="522"/>
      <c r="AI90" s="521"/>
      <c r="AJ90" s="521"/>
      <c r="AK90" s="521"/>
      <c r="AL90" s="536"/>
      <c r="AM90" s="537"/>
      <c r="AN90" s="540"/>
      <c r="AO90" s="521"/>
      <c r="AP90" s="509"/>
      <c r="AQ90" s="521"/>
      <c r="AR90" s="521"/>
      <c r="AS90" s="519"/>
    </row>
    <row r="91" spans="1:45" s="497" customFormat="1" x14ac:dyDescent="0.3">
      <c r="A91" s="509"/>
      <c r="B91" s="531"/>
      <c r="C91" s="522"/>
      <c r="D91" s="532"/>
      <c r="E91" s="539"/>
      <c r="F91" s="521"/>
      <c r="G91" s="534"/>
      <c r="H91" s="535"/>
      <c r="I91" s="514"/>
      <c r="J91" s="522"/>
      <c r="K91" s="522"/>
      <c r="L91" s="522"/>
      <c r="M91" s="509"/>
      <c r="N91" s="522"/>
      <c r="O91" s="531"/>
      <c r="P91" s="531"/>
      <c r="Q91" s="522"/>
      <c r="R91" s="510"/>
      <c r="S91" s="522"/>
      <c r="T91" s="522"/>
      <c r="U91" s="522"/>
      <c r="V91" s="522"/>
      <c r="W91" s="522"/>
      <c r="X91" s="522"/>
      <c r="Y91" s="522"/>
      <c r="Z91" s="522"/>
      <c r="AA91" s="522"/>
      <c r="AB91" s="522"/>
      <c r="AC91" s="522"/>
      <c r="AD91" s="522"/>
      <c r="AE91" s="522"/>
      <c r="AF91" s="522"/>
      <c r="AG91" s="522"/>
      <c r="AH91" s="522"/>
      <c r="AI91" s="522"/>
      <c r="AJ91" s="522"/>
      <c r="AK91" s="522"/>
      <c r="AL91" s="536"/>
      <c r="AM91" s="537"/>
      <c r="AN91" s="540"/>
      <c r="AO91" s="540"/>
      <c r="AP91" s="509"/>
      <c r="AQ91" s="538"/>
      <c r="AR91" s="521"/>
      <c r="AS91" s="519"/>
    </row>
    <row r="92" spans="1:45" s="497" customFormat="1" x14ac:dyDescent="0.3">
      <c r="A92" s="509"/>
      <c r="B92" s="531"/>
      <c r="C92" s="522"/>
      <c r="D92" s="532"/>
      <c r="E92" s="539"/>
      <c r="F92" s="521"/>
      <c r="G92" s="534"/>
      <c r="H92" s="535"/>
      <c r="I92" s="514"/>
      <c r="J92" s="522"/>
      <c r="K92" s="522"/>
      <c r="L92" s="522"/>
      <c r="M92" s="509"/>
      <c r="N92" s="522"/>
      <c r="O92" s="531"/>
      <c r="P92" s="531"/>
      <c r="Q92" s="522"/>
      <c r="R92" s="510"/>
      <c r="S92" s="522"/>
      <c r="T92" s="522"/>
      <c r="U92" s="522"/>
      <c r="V92" s="522"/>
      <c r="W92" s="522"/>
      <c r="X92" s="522"/>
      <c r="Y92" s="522"/>
      <c r="Z92" s="522"/>
      <c r="AA92" s="522"/>
      <c r="AB92" s="522"/>
      <c r="AC92" s="522"/>
      <c r="AD92" s="522"/>
      <c r="AE92" s="522"/>
      <c r="AF92" s="522"/>
      <c r="AG92" s="522"/>
      <c r="AH92" s="522"/>
      <c r="AI92" s="522"/>
      <c r="AJ92" s="522"/>
      <c r="AK92" s="522"/>
      <c r="AL92" s="536"/>
      <c r="AM92" s="537"/>
      <c r="AN92" s="540"/>
      <c r="AO92" s="521"/>
      <c r="AP92" s="509"/>
      <c r="AQ92" s="522"/>
      <c r="AR92" s="521"/>
      <c r="AS92" s="519"/>
    </row>
    <row r="93" spans="1:45" s="497" customFormat="1" x14ac:dyDescent="0.3">
      <c r="A93" s="509"/>
      <c r="B93" s="531"/>
      <c r="C93" s="522"/>
      <c r="D93" s="532"/>
      <c r="E93" s="539"/>
      <c r="F93" s="533"/>
      <c r="G93" s="534"/>
      <c r="H93" s="535"/>
      <c r="I93" s="514"/>
      <c r="J93" s="522"/>
      <c r="K93" s="522"/>
      <c r="L93" s="522"/>
      <c r="M93" s="509"/>
      <c r="N93" s="522"/>
      <c r="O93" s="531"/>
      <c r="P93" s="531"/>
      <c r="Q93" s="522"/>
      <c r="R93" s="522"/>
      <c r="S93" s="522"/>
      <c r="T93" s="522"/>
      <c r="U93" s="522"/>
      <c r="V93" s="522"/>
      <c r="W93" s="522"/>
      <c r="X93" s="522"/>
      <c r="Y93" s="522"/>
      <c r="Z93" s="522"/>
      <c r="AA93" s="522"/>
      <c r="AB93" s="522"/>
      <c r="AC93" s="522"/>
      <c r="AD93" s="522"/>
      <c r="AE93" s="522"/>
      <c r="AF93" s="522"/>
      <c r="AG93" s="522"/>
      <c r="AH93" s="522"/>
      <c r="AI93" s="522"/>
      <c r="AJ93" s="522"/>
      <c r="AK93" s="522"/>
      <c r="AL93" s="536"/>
      <c r="AM93" s="537"/>
      <c r="AN93" s="540"/>
      <c r="AO93" s="521"/>
      <c r="AP93" s="509"/>
      <c r="AQ93" s="538"/>
      <c r="AR93" s="521"/>
      <c r="AS93" s="519"/>
    </row>
    <row r="94" spans="1:45" s="497" customFormat="1" x14ac:dyDescent="0.3">
      <c r="A94" s="509"/>
      <c r="B94" s="531"/>
      <c r="C94" s="522"/>
      <c r="D94" s="532"/>
      <c r="E94" s="539"/>
      <c r="F94" s="533"/>
      <c r="G94" s="534"/>
      <c r="H94" s="535"/>
      <c r="I94" s="514"/>
      <c r="J94" s="522"/>
      <c r="K94" s="522"/>
      <c r="L94" s="522"/>
      <c r="M94" s="509"/>
      <c r="N94" s="522"/>
      <c r="O94" s="531"/>
      <c r="P94" s="531"/>
      <c r="Q94" s="522"/>
      <c r="R94" s="510"/>
      <c r="S94" s="522"/>
      <c r="T94" s="522"/>
      <c r="U94" s="522"/>
      <c r="V94" s="522"/>
      <c r="W94" s="522"/>
      <c r="X94" s="522"/>
      <c r="Y94" s="522"/>
      <c r="Z94" s="522"/>
      <c r="AA94" s="522"/>
      <c r="AB94" s="522"/>
      <c r="AC94" s="522"/>
      <c r="AD94" s="522"/>
      <c r="AE94" s="522"/>
      <c r="AF94" s="522"/>
      <c r="AG94" s="522"/>
      <c r="AH94" s="522"/>
      <c r="AI94" s="522"/>
      <c r="AJ94" s="522"/>
      <c r="AK94" s="522"/>
      <c r="AL94" s="536"/>
      <c r="AM94" s="537"/>
      <c r="AN94" s="540"/>
      <c r="AO94" s="518"/>
      <c r="AP94" s="509"/>
      <c r="AQ94" s="538"/>
      <c r="AR94" s="521"/>
      <c r="AS94" s="519"/>
    </row>
    <row r="95" spans="1:45" s="497" customFormat="1" x14ac:dyDescent="0.3">
      <c r="A95" s="509"/>
      <c r="B95" s="531"/>
      <c r="C95" s="522"/>
      <c r="D95" s="532"/>
      <c r="E95" s="539"/>
      <c r="F95" s="533"/>
      <c r="G95" s="534"/>
      <c r="H95" s="535"/>
      <c r="I95" s="514"/>
      <c r="J95" s="522"/>
      <c r="K95" s="522"/>
      <c r="L95" s="522"/>
      <c r="M95" s="509"/>
      <c r="N95" s="522"/>
      <c r="O95" s="531"/>
      <c r="P95" s="531"/>
      <c r="Q95" s="522"/>
      <c r="R95" s="522"/>
      <c r="S95" s="522"/>
      <c r="T95" s="522"/>
      <c r="U95" s="522"/>
      <c r="V95" s="522"/>
      <c r="W95" s="522"/>
      <c r="X95" s="522"/>
      <c r="Y95" s="522"/>
      <c r="Z95" s="522"/>
      <c r="AA95" s="522"/>
      <c r="AB95" s="522"/>
      <c r="AC95" s="522"/>
      <c r="AD95" s="522"/>
      <c r="AE95" s="522"/>
      <c r="AF95" s="522"/>
      <c r="AG95" s="522"/>
      <c r="AH95" s="522"/>
      <c r="AI95" s="522"/>
      <c r="AJ95" s="522"/>
      <c r="AK95" s="522"/>
      <c r="AL95" s="536"/>
      <c r="AM95" s="537"/>
      <c r="AN95" s="540"/>
      <c r="AO95" s="518"/>
      <c r="AP95" s="509"/>
      <c r="AQ95" s="538"/>
      <c r="AR95" s="521"/>
      <c r="AS95" s="519"/>
    </row>
    <row r="96" spans="1:45" s="497" customFormat="1" x14ac:dyDescent="0.3">
      <c r="A96" s="509"/>
      <c r="B96" s="531"/>
      <c r="C96" s="522"/>
      <c r="D96" s="532"/>
      <c r="E96" s="539"/>
      <c r="F96" s="533"/>
      <c r="G96" s="534"/>
      <c r="H96" s="535"/>
      <c r="I96" s="514"/>
      <c r="J96" s="522"/>
      <c r="K96" s="522"/>
      <c r="L96" s="522"/>
      <c r="M96" s="509"/>
      <c r="N96" s="522"/>
      <c r="O96" s="531"/>
      <c r="P96" s="531"/>
      <c r="Q96" s="522"/>
      <c r="R96" s="510"/>
      <c r="S96" s="522"/>
      <c r="T96" s="522"/>
      <c r="U96" s="522"/>
      <c r="V96" s="522"/>
      <c r="W96" s="522"/>
      <c r="X96" s="522"/>
      <c r="Y96" s="522"/>
      <c r="Z96" s="522"/>
      <c r="AA96" s="522"/>
      <c r="AB96" s="522"/>
      <c r="AC96" s="522"/>
      <c r="AD96" s="522"/>
      <c r="AE96" s="522"/>
      <c r="AF96" s="522"/>
      <c r="AG96" s="522"/>
      <c r="AH96" s="522"/>
      <c r="AI96" s="522"/>
      <c r="AJ96" s="522"/>
      <c r="AK96" s="522"/>
      <c r="AL96" s="536"/>
      <c r="AM96" s="537"/>
      <c r="AN96" s="540"/>
      <c r="AO96" s="518"/>
      <c r="AP96" s="509"/>
      <c r="AQ96" s="538"/>
      <c r="AR96" s="521"/>
      <c r="AS96" s="519"/>
    </row>
    <row r="97" spans="1:45" s="497" customFormat="1" x14ac:dyDescent="0.3">
      <c r="A97" s="509"/>
      <c r="B97" s="531"/>
      <c r="C97" s="522"/>
      <c r="D97" s="532"/>
      <c r="E97" s="539"/>
      <c r="F97" s="533"/>
      <c r="G97" s="534"/>
      <c r="H97" s="535"/>
      <c r="I97" s="514"/>
      <c r="J97" s="522"/>
      <c r="K97" s="522"/>
      <c r="L97" s="522"/>
      <c r="M97" s="509"/>
      <c r="N97" s="522"/>
      <c r="O97" s="531"/>
      <c r="P97" s="531"/>
      <c r="Q97" s="522"/>
      <c r="R97" s="510"/>
      <c r="S97" s="522"/>
      <c r="T97" s="522"/>
      <c r="U97" s="522"/>
      <c r="V97" s="522"/>
      <c r="W97" s="522"/>
      <c r="X97" s="522"/>
      <c r="Y97" s="522"/>
      <c r="Z97" s="522"/>
      <c r="AA97" s="522"/>
      <c r="AB97" s="522"/>
      <c r="AC97" s="522"/>
      <c r="AD97" s="522"/>
      <c r="AE97" s="522"/>
      <c r="AF97" s="522"/>
      <c r="AG97" s="522"/>
      <c r="AH97" s="522"/>
      <c r="AI97" s="522"/>
      <c r="AJ97" s="522"/>
      <c r="AK97" s="522"/>
      <c r="AL97" s="536"/>
      <c r="AM97" s="537"/>
      <c r="AN97" s="517"/>
      <c r="AO97" s="521"/>
      <c r="AP97" s="509"/>
      <c r="AQ97" s="522"/>
      <c r="AR97" s="521"/>
      <c r="AS97" s="519"/>
    </row>
    <row r="98" spans="1:45" s="497" customFormat="1" x14ac:dyDescent="0.3">
      <c r="A98" s="509"/>
      <c r="B98" s="531"/>
      <c r="C98" s="510"/>
      <c r="D98" s="532"/>
      <c r="E98" s="539"/>
      <c r="F98" s="533"/>
      <c r="G98" s="534"/>
      <c r="H98" s="535"/>
      <c r="I98" s="514"/>
      <c r="J98" s="522"/>
      <c r="K98" s="522"/>
      <c r="L98" s="522"/>
      <c r="M98" s="509"/>
      <c r="N98" s="522"/>
      <c r="O98" s="531"/>
      <c r="P98" s="531"/>
      <c r="Q98" s="522"/>
      <c r="R98" s="510"/>
      <c r="S98" s="522"/>
      <c r="T98" s="522"/>
      <c r="U98" s="522"/>
      <c r="V98" s="522"/>
      <c r="W98" s="522"/>
      <c r="X98" s="522"/>
      <c r="Y98" s="522"/>
      <c r="Z98" s="522"/>
      <c r="AA98" s="522"/>
      <c r="AB98" s="522"/>
      <c r="AC98" s="522"/>
      <c r="AD98" s="522"/>
      <c r="AE98" s="522"/>
      <c r="AF98" s="522"/>
      <c r="AG98" s="522"/>
      <c r="AH98" s="522"/>
      <c r="AI98" s="522"/>
      <c r="AJ98" s="522"/>
      <c r="AK98" s="522"/>
      <c r="AL98" s="536"/>
      <c r="AM98" s="537"/>
      <c r="AN98" s="540"/>
      <c r="AO98" s="518"/>
      <c r="AP98" s="509"/>
      <c r="AQ98" s="538"/>
      <c r="AR98" s="521"/>
      <c r="AS98" s="519"/>
    </row>
    <row r="99" spans="1:45" s="497" customFormat="1" x14ac:dyDescent="0.3">
      <c r="A99" s="509"/>
      <c r="B99" s="531"/>
      <c r="C99" s="522"/>
      <c r="D99" s="532"/>
      <c r="E99" s="539"/>
      <c r="F99" s="533"/>
      <c r="G99" s="534"/>
      <c r="H99" s="535"/>
      <c r="I99" s="514"/>
      <c r="J99" s="522"/>
      <c r="K99" s="522"/>
      <c r="L99" s="522"/>
      <c r="M99" s="509"/>
      <c r="N99" s="522"/>
      <c r="O99" s="531"/>
      <c r="P99" s="531"/>
      <c r="Q99" s="522"/>
      <c r="R99" s="510"/>
      <c r="S99" s="522"/>
      <c r="T99" s="522"/>
      <c r="U99" s="522"/>
      <c r="V99" s="522"/>
      <c r="W99" s="522"/>
      <c r="X99" s="522"/>
      <c r="Y99" s="522"/>
      <c r="Z99" s="522"/>
      <c r="AA99" s="522"/>
      <c r="AB99" s="522"/>
      <c r="AC99" s="522"/>
      <c r="AD99" s="522"/>
      <c r="AE99" s="522"/>
      <c r="AF99" s="522"/>
      <c r="AG99" s="522"/>
      <c r="AH99" s="522"/>
      <c r="AI99" s="522"/>
      <c r="AJ99" s="522"/>
      <c r="AK99" s="522"/>
      <c r="AL99" s="536"/>
      <c r="AM99" s="537"/>
      <c r="AN99" s="517"/>
      <c r="AO99" s="518"/>
      <c r="AP99" s="509"/>
      <c r="AQ99" s="538"/>
      <c r="AR99" s="521"/>
      <c r="AS99" s="519"/>
    </row>
    <row r="100" spans="1:45" s="497" customFormat="1" x14ac:dyDescent="0.3">
      <c r="A100" s="509"/>
      <c r="B100" s="531"/>
      <c r="C100" s="522"/>
      <c r="D100" s="532"/>
      <c r="E100" s="539"/>
      <c r="F100" s="533"/>
      <c r="G100" s="534"/>
      <c r="H100" s="535"/>
      <c r="I100" s="514"/>
      <c r="J100" s="522"/>
      <c r="K100" s="522"/>
      <c r="L100" s="522"/>
      <c r="M100" s="509"/>
      <c r="N100" s="522"/>
      <c r="O100" s="531"/>
      <c r="P100" s="531"/>
      <c r="Q100" s="522"/>
      <c r="R100" s="510"/>
      <c r="S100" s="522"/>
      <c r="T100" s="522"/>
      <c r="U100" s="522"/>
      <c r="V100" s="522"/>
      <c r="W100" s="522"/>
      <c r="X100" s="522"/>
      <c r="Y100" s="522"/>
      <c r="Z100" s="522"/>
      <c r="AA100" s="522"/>
      <c r="AB100" s="522"/>
      <c r="AC100" s="522"/>
      <c r="AD100" s="522"/>
      <c r="AE100" s="522"/>
      <c r="AF100" s="522"/>
      <c r="AG100" s="522"/>
      <c r="AH100" s="522"/>
      <c r="AI100" s="522"/>
      <c r="AJ100" s="522"/>
      <c r="AK100" s="522"/>
      <c r="AL100" s="536"/>
      <c r="AM100" s="537"/>
      <c r="AN100" s="540"/>
      <c r="AO100" s="518"/>
      <c r="AP100" s="509"/>
      <c r="AQ100" s="538"/>
      <c r="AR100" s="521"/>
      <c r="AS100" s="519"/>
    </row>
    <row r="101" spans="1:45" s="497" customFormat="1" x14ac:dyDescent="0.3">
      <c r="A101" s="509"/>
      <c r="B101" s="531"/>
      <c r="C101" s="522"/>
      <c r="D101" s="532"/>
      <c r="E101" s="539"/>
      <c r="F101" s="533"/>
      <c r="G101" s="534"/>
      <c r="H101" s="535"/>
      <c r="I101" s="514"/>
      <c r="J101" s="522"/>
      <c r="K101" s="522"/>
      <c r="L101" s="522"/>
      <c r="M101" s="509"/>
      <c r="N101" s="522"/>
      <c r="O101" s="531"/>
      <c r="P101" s="531"/>
      <c r="Q101" s="522"/>
      <c r="R101" s="510"/>
      <c r="S101" s="522"/>
      <c r="T101" s="522"/>
      <c r="U101" s="522"/>
      <c r="V101" s="522"/>
      <c r="W101" s="522"/>
      <c r="X101" s="522"/>
      <c r="Y101" s="522"/>
      <c r="Z101" s="522"/>
      <c r="AA101" s="522"/>
      <c r="AB101" s="522"/>
      <c r="AC101" s="522"/>
      <c r="AD101" s="522"/>
      <c r="AE101" s="522"/>
      <c r="AF101" s="522"/>
      <c r="AG101" s="522"/>
      <c r="AH101" s="522"/>
      <c r="AI101" s="522"/>
      <c r="AJ101" s="522"/>
      <c r="AK101" s="522"/>
      <c r="AL101" s="536"/>
      <c r="AM101" s="537"/>
      <c r="AN101" s="517"/>
      <c r="AO101" s="518"/>
      <c r="AP101" s="509"/>
      <c r="AQ101" s="522"/>
      <c r="AR101" s="521"/>
      <c r="AS101" s="519"/>
    </row>
    <row r="102" spans="1:45" s="497" customFormat="1" x14ac:dyDescent="0.3">
      <c r="A102" s="509"/>
      <c r="B102" s="531"/>
      <c r="C102" s="522"/>
      <c r="D102" s="532"/>
      <c r="E102" s="539"/>
      <c r="F102" s="533"/>
      <c r="G102" s="534"/>
      <c r="H102" s="535"/>
      <c r="I102" s="514"/>
      <c r="J102" s="522"/>
      <c r="K102" s="522"/>
      <c r="L102" s="522"/>
      <c r="M102" s="509"/>
      <c r="N102" s="522"/>
      <c r="O102" s="531"/>
      <c r="P102" s="531"/>
      <c r="Q102" s="522"/>
      <c r="R102" s="510"/>
      <c r="S102" s="522"/>
      <c r="T102" s="522"/>
      <c r="U102" s="522"/>
      <c r="V102" s="522"/>
      <c r="W102" s="522"/>
      <c r="X102" s="522"/>
      <c r="Y102" s="522"/>
      <c r="Z102" s="522"/>
      <c r="AA102" s="522"/>
      <c r="AB102" s="522"/>
      <c r="AC102" s="522"/>
      <c r="AD102" s="522"/>
      <c r="AE102" s="522"/>
      <c r="AF102" s="522"/>
      <c r="AG102" s="522"/>
      <c r="AH102" s="522"/>
      <c r="AI102" s="522"/>
      <c r="AJ102" s="522"/>
      <c r="AK102" s="522"/>
      <c r="AL102" s="536"/>
      <c r="AM102" s="537"/>
      <c r="AN102" s="517"/>
      <c r="AO102" s="518"/>
      <c r="AP102" s="509"/>
      <c r="AQ102" s="538"/>
      <c r="AR102" s="521"/>
      <c r="AS102" s="519"/>
    </row>
    <row r="103" spans="1:45" s="497" customFormat="1" x14ac:dyDescent="0.3">
      <c r="A103" s="509"/>
      <c r="B103" s="531"/>
      <c r="C103" s="522"/>
      <c r="D103" s="532"/>
      <c r="E103" s="539"/>
      <c r="F103" s="533"/>
      <c r="G103" s="534"/>
      <c r="H103" s="535"/>
      <c r="I103" s="514"/>
      <c r="J103" s="522"/>
      <c r="K103" s="522"/>
      <c r="L103" s="522"/>
      <c r="M103" s="509"/>
      <c r="N103" s="522"/>
      <c r="O103" s="531"/>
      <c r="P103" s="531"/>
      <c r="Q103" s="522"/>
      <c r="R103" s="522"/>
      <c r="S103" s="522"/>
      <c r="T103" s="522"/>
      <c r="U103" s="522"/>
      <c r="V103" s="522"/>
      <c r="W103" s="522"/>
      <c r="X103" s="522"/>
      <c r="Y103" s="522"/>
      <c r="Z103" s="522"/>
      <c r="AA103" s="522"/>
      <c r="AB103" s="522"/>
      <c r="AC103" s="522"/>
      <c r="AD103" s="522"/>
      <c r="AE103" s="522"/>
      <c r="AF103" s="522"/>
      <c r="AG103" s="522"/>
      <c r="AH103" s="522"/>
      <c r="AI103" s="522"/>
      <c r="AJ103" s="522"/>
      <c r="AK103" s="522"/>
      <c r="AL103" s="536"/>
      <c r="AM103" s="537"/>
      <c r="AN103" s="540"/>
      <c r="AO103" s="518"/>
      <c r="AP103" s="509"/>
      <c r="AQ103" s="538"/>
      <c r="AR103" s="521"/>
      <c r="AS103" s="519"/>
    </row>
    <row r="104" spans="1:45" s="497" customFormat="1" x14ac:dyDescent="0.3">
      <c r="A104" s="509"/>
      <c r="B104" s="531"/>
      <c r="C104" s="522"/>
      <c r="D104" s="532"/>
      <c r="E104" s="539"/>
      <c r="F104" s="533"/>
      <c r="G104" s="534"/>
      <c r="H104" s="535"/>
      <c r="I104" s="514"/>
      <c r="J104" s="522"/>
      <c r="K104" s="522"/>
      <c r="L104" s="522"/>
      <c r="M104" s="509"/>
      <c r="N104" s="522"/>
      <c r="O104" s="531"/>
      <c r="P104" s="531"/>
      <c r="Q104" s="522"/>
      <c r="R104" s="510"/>
      <c r="S104" s="522"/>
      <c r="T104" s="522"/>
      <c r="U104" s="522"/>
      <c r="V104" s="522"/>
      <c r="W104" s="522"/>
      <c r="X104" s="522"/>
      <c r="Y104" s="522"/>
      <c r="Z104" s="522"/>
      <c r="AA104" s="522"/>
      <c r="AB104" s="522"/>
      <c r="AC104" s="522"/>
      <c r="AD104" s="522"/>
      <c r="AE104" s="522"/>
      <c r="AF104" s="522"/>
      <c r="AG104" s="522"/>
      <c r="AH104" s="522"/>
      <c r="AI104" s="522"/>
      <c r="AJ104" s="522"/>
      <c r="AK104" s="522"/>
      <c r="AL104" s="536"/>
      <c r="AM104" s="537"/>
      <c r="AN104" s="540"/>
      <c r="AO104" s="518"/>
      <c r="AP104" s="509"/>
      <c r="AQ104" s="538"/>
      <c r="AR104" s="521"/>
      <c r="AS104" s="519"/>
    </row>
    <row r="105" spans="1:45" s="497" customFormat="1" x14ac:dyDescent="0.3">
      <c r="A105" s="509"/>
      <c r="B105" s="531"/>
      <c r="C105" s="522"/>
      <c r="D105" s="532"/>
      <c r="E105" s="539"/>
      <c r="F105" s="533"/>
      <c r="G105" s="534"/>
      <c r="H105" s="535"/>
      <c r="I105" s="514"/>
      <c r="J105" s="522"/>
      <c r="K105" s="522"/>
      <c r="L105" s="522"/>
      <c r="M105" s="509"/>
      <c r="N105" s="522"/>
      <c r="O105" s="531"/>
      <c r="P105" s="531"/>
      <c r="Q105" s="522"/>
      <c r="R105" s="510"/>
      <c r="S105" s="522"/>
      <c r="T105" s="522"/>
      <c r="U105" s="522"/>
      <c r="V105" s="522"/>
      <c r="W105" s="522"/>
      <c r="X105" s="522"/>
      <c r="Y105" s="522"/>
      <c r="Z105" s="522"/>
      <c r="AA105" s="522"/>
      <c r="AB105" s="522"/>
      <c r="AC105" s="522"/>
      <c r="AD105" s="522"/>
      <c r="AE105" s="522"/>
      <c r="AF105" s="522"/>
      <c r="AG105" s="522"/>
      <c r="AH105" s="522"/>
      <c r="AI105" s="510"/>
      <c r="AJ105" s="522"/>
      <c r="AK105" s="522"/>
      <c r="AL105" s="536"/>
      <c r="AM105" s="537"/>
      <c r="AN105" s="540"/>
      <c r="AO105" s="518"/>
      <c r="AP105" s="509"/>
      <c r="AQ105" s="538"/>
      <c r="AR105" s="521"/>
      <c r="AS105" s="519"/>
    </row>
    <row r="106" spans="1:45" s="497" customFormat="1" x14ac:dyDescent="0.3">
      <c r="A106" s="509"/>
      <c r="B106" s="531"/>
      <c r="C106" s="522"/>
      <c r="D106" s="532"/>
      <c r="E106" s="539"/>
      <c r="F106" s="533"/>
      <c r="G106" s="534"/>
      <c r="H106" s="535"/>
      <c r="I106" s="514"/>
      <c r="J106" s="522"/>
      <c r="K106" s="522"/>
      <c r="L106" s="522"/>
      <c r="M106" s="509"/>
      <c r="N106" s="522"/>
      <c r="O106" s="531"/>
      <c r="P106" s="531"/>
      <c r="Q106" s="522"/>
      <c r="R106" s="510"/>
      <c r="S106" s="522"/>
      <c r="T106" s="522"/>
      <c r="U106" s="522"/>
      <c r="V106" s="522"/>
      <c r="W106" s="522"/>
      <c r="X106" s="522"/>
      <c r="Y106" s="522"/>
      <c r="Z106" s="522"/>
      <c r="AA106" s="522"/>
      <c r="AB106" s="522"/>
      <c r="AC106" s="522"/>
      <c r="AD106" s="522"/>
      <c r="AE106" s="522"/>
      <c r="AF106" s="522"/>
      <c r="AG106" s="522"/>
      <c r="AH106" s="522"/>
      <c r="AI106" s="522"/>
      <c r="AJ106" s="522"/>
      <c r="AK106" s="522"/>
      <c r="AL106" s="536"/>
      <c r="AM106" s="537"/>
      <c r="AN106" s="540"/>
      <c r="AO106" s="518"/>
      <c r="AP106" s="509"/>
      <c r="AQ106" s="538"/>
      <c r="AR106" s="521"/>
      <c r="AS106" s="519"/>
    </row>
    <row r="107" spans="1:45" s="497" customFormat="1" x14ac:dyDescent="0.3">
      <c r="A107" s="509"/>
      <c r="B107" s="531"/>
      <c r="C107" s="522"/>
      <c r="D107" s="532"/>
      <c r="E107" s="539"/>
      <c r="F107" s="533"/>
      <c r="G107" s="534"/>
      <c r="H107" s="535"/>
      <c r="I107" s="514"/>
      <c r="J107" s="522"/>
      <c r="K107" s="522"/>
      <c r="L107" s="522"/>
      <c r="M107" s="509"/>
      <c r="N107" s="522"/>
      <c r="O107" s="531"/>
      <c r="P107" s="531"/>
      <c r="Q107" s="522"/>
      <c r="R107" s="510"/>
      <c r="S107" s="522"/>
      <c r="T107" s="522"/>
      <c r="U107" s="522"/>
      <c r="V107" s="522"/>
      <c r="W107" s="522"/>
      <c r="X107" s="522"/>
      <c r="Y107" s="522"/>
      <c r="Z107" s="522"/>
      <c r="AA107" s="522"/>
      <c r="AB107" s="522"/>
      <c r="AC107" s="522"/>
      <c r="AD107" s="522"/>
      <c r="AE107" s="522"/>
      <c r="AF107" s="522"/>
      <c r="AG107" s="522"/>
      <c r="AH107" s="522"/>
      <c r="AI107" s="522"/>
      <c r="AJ107" s="522"/>
      <c r="AK107" s="522"/>
      <c r="AL107" s="536"/>
      <c r="AM107" s="537"/>
      <c r="AN107" s="540"/>
      <c r="AO107" s="518"/>
      <c r="AP107" s="509"/>
      <c r="AQ107" s="522"/>
      <c r="AR107" s="521"/>
      <c r="AS107" s="519"/>
    </row>
    <row r="108" spans="1:45" s="497" customFormat="1" x14ac:dyDescent="0.3">
      <c r="A108" s="509"/>
      <c r="B108" s="531"/>
      <c r="C108" s="522"/>
      <c r="D108" s="532"/>
      <c r="E108" s="539"/>
      <c r="F108" s="533"/>
      <c r="G108" s="534"/>
      <c r="H108" s="535"/>
      <c r="I108" s="514"/>
      <c r="J108" s="522"/>
      <c r="K108" s="522"/>
      <c r="L108" s="522"/>
      <c r="M108" s="509"/>
      <c r="N108" s="522"/>
      <c r="O108" s="531"/>
      <c r="P108" s="531"/>
      <c r="Q108" s="522"/>
      <c r="R108" s="510"/>
      <c r="S108" s="522"/>
      <c r="T108" s="522"/>
      <c r="U108" s="522"/>
      <c r="V108" s="522"/>
      <c r="W108" s="522"/>
      <c r="X108" s="522"/>
      <c r="Y108" s="522"/>
      <c r="Z108" s="522"/>
      <c r="AA108" s="522"/>
      <c r="AB108" s="522"/>
      <c r="AC108" s="522"/>
      <c r="AD108" s="522"/>
      <c r="AE108" s="522"/>
      <c r="AF108" s="522"/>
      <c r="AG108" s="522"/>
      <c r="AH108" s="522"/>
      <c r="AI108" s="522"/>
      <c r="AJ108" s="522"/>
      <c r="AK108" s="522"/>
      <c r="AL108" s="536"/>
      <c r="AM108" s="537"/>
      <c r="AN108" s="517"/>
      <c r="AO108" s="518"/>
      <c r="AP108" s="509"/>
      <c r="AQ108" s="538"/>
      <c r="AR108" s="521"/>
      <c r="AS108" s="519"/>
    </row>
    <row r="109" spans="1:45" s="497" customFormat="1" x14ac:dyDescent="0.3">
      <c r="A109" s="509"/>
      <c r="B109" s="531"/>
      <c r="C109" s="522"/>
      <c r="D109" s="532"/>
      <c r="E109" s="539"/>
      <c r="F109" s="533"/>
      <c r="G109" s="534"/>
      <c r="H109" s="535"/>
      <c r="I109" s="514"/>
      <c r="J109" s="522"/>
      <c r="K109" s="522"/>
      <c r="L109" s="522"/>
      <c r="M109" s="509"/>
      <c r="N109" s="522"/>
      <c r="O109" s="531"/>
      <c r="P109" s="531"/>
      <c r="Q109" s="522"/>
      <c r="R109" s="510"/>
      <c r="S109" s="522"/>
      <c r="T109" s="522"/>
      <c r="U109" s="522"/>
      <c r="V109" s="522"/>
      <c r="W109" s="522"/>
      <c r="X109" s="522"/>
      <c r="Y109" s="522"/>
      <c r="Z109" s="522"/>
      <c r="AA109" s="522"/>
      <c r="AB109" s="522"/>
      <c r="AC109" s="522"/>
      <c r="AD109" s="522"/>
      <c r="AE109" s="522"/>
      <c r="AF109" s="522"/>
      <c r="AG109" s="522"/>
      <c r="AH109" s="522"/>
      <c r="AI109" s="522"/>
      <c r="AJ109" s="522"/>
      <c r="AK109" s="522"/>
      <c r="AL109" s="536"/>
      <c r="AM109" s="537"/>
      <c r="AN109" s="540"/>
      <c r="AO109" s="518"/>
      <c r="AP109" s="509"/>
      <c r="AQ109" s="538"/>
      <c r="AR109" s="521"/>
      <c r="AS109" s="519"/>
    </row>
    <row r="110" spans="1:45" s="497" customFormat="1" x14ac:dyDescent="0.3">
      <c r="A110" s="509"/>
      <c r="B110" s="531"/>
      <c r="C110" s="522"/>
      <c r="D110" s="532"/>
      <c r="E110" s="539"/>
      <c r="F110" s="533"/>
      <c r="G110" s="534"/>
      <c r="H110" s="535"/>
      <c r="I110" s="514"/>
      <c r="J110" s="522"/>
      <c r="K110" s="522"/>
      <c r="L110" s="522"/>
      <c r="M110" s="509"/>
      <c r="N110" s="522"/>
      <c r="O110" s="531"/>
      <c r="P110" s="531"/>
      <c r="Q110" s="522"/>
      <c r="R110" s="510"/>
      <c r="S110" s="522"/>
      <c r="T110" s="522"/>
      <c r="U110" s="522"/>
      <c r="V110" s="522"/>
      <c r="W110" s="522"/>
      <c r="X110" s="522"/>
      <c r="Y110" s="522"/>
      <c r="Z110" s="522"/>
      <c r="AA110" s="522"/>
      <c r="AB110" s="522"/>
      <c r="AC110" s="522"/>
      <c r="AD110" s="522"/>
      <c r="AE110" s="522"/>
      <c r="AF110" s="522"/>
      <c r="AG110" s="522"/>
      <c r="AH110" s="522"/>
      <c r="AI110" s="522"/>
      <c r="AJ110" s="522"/>
      <c r="AK110" s="522"/>
      <c r="AL110" s="536"/>
      <c r="AM110" s="537"/>
      <c r="AN110" s="540"/>
      <c r="AO110" s="518"/>
      <c r="AP110" s="509"/>
      <c r="AQ110" s="538"/>
      <c r="AR110" s="521"/>
      <c r="AS110" s="519"/>
    </row>
    <row r="111" spans="1:45" s="497" customFormat="1" x14ac:dyDescent="0.3">
      <c r="A111" s="509"/>
      <c r="B111" s="531"/>
      <c r="C111" s="522"/>
      <c r="D111" s="532"/>
      <c r="E111" s="539"/>
      <c r="F111" s="533"/>
      <c r="G111" s="534"/>
      <c r="H111" s="535"/>
      <c r="I111" s="514"/>
      <c r="J111" s="522"/>
      <c r="K111" s="522"/>
      <c r="L111" s="522"/>
      <c r="M111" s="509"/>
      <c r="N111" s="522"/>
      <c r="O111" s="531"/>
      <c r="P111" s="531"/>
      <c r="Q111" s="522"/>
      <c r="R111" s="522"/>
      <c r="S111" s="522"/>
      <c r="T111" s="522"/>
      <c r="U111" s="522"/>
      <c r="V111" s="522"/>
      <c r="W111" s="522"/>
      <c r="X111" s="522"/>
      <c r="Y111" s="522"/>
      <c r="Z111" s="522"/>
      <c r="AA111" s="522"/>
      <c r="AB111" s="522"/>
      <c r="AC111" s="522"/>
      <c r="AD111" s="522"/>
      <c r="AE111" s="522"/>
      <c r="AF111" s="522"/>
      <c r="AG111" s="522"/>
      <c r="AH111" s="522"/>
      <c r="AI111" s="522"/>
      <c r="AJ111" s="522"/>
      <c r="AK111" s="522"/>
      <c r="AL111" s="536"/>
      <c r="AM111" s="537"/>
      <c r="AN111" s="540"/>
      <c r="AO111" s="521"/>
      <c r="AP111" s="509"/>
      <c r="AQ111" s="538"/>
      <c r="AR111" s="521"/>
      <c r="AS111" s="519"/>
    </row>
    <row r="112" spans="1:45" s="497" customFormat="1" x14ac:dyDescent="0.3">
      <c r="A112" s="509"/>
      <c r="B112" s="531"/>
      <c r="C112" s="522"/>
      <c r="D112" s="532"/>
      <c r="E112" s="539"/>
      <c r="F112" s="533"/>
      <c r="G112" s="534"/>
      <c r="H112" s="535"/>
      <c r="I112" s="514"/>
      <c r="J112" s="522"/>
      <c r="K112" s="522"/>
      <c r="L112" s="522"/>
      <c r="M112" s="509"/>
      <c r="N112" s="522"/>
      <c r="O112" s="531"/>
      <c r="P112" s="531"/>
      <c r="Q112" s="522"/>
      <c r="R112" s="510"/>
      <c r="S112" s="522"/>
      <c r="T112" s="522"/>
      <c r="U112" s="522"/>
      <c r="V112" s="522"/>
      <c r="W112" s="522"/>
      <c r="X112" s="522"/>
      <c r="Y112" s="522"/>
      <c r="Z112" s="522"/>
      <c r="AA112" s="522"/>
      <c r="AB112" s="522"/>
      <c r="AC112" s="522"/>
      <c r="AD112" s="522"/>
      <c r="AE112" s="522"/>
      <c r="AF112" s="522"/>
      <c r="AG112" s="522"/>
      <c r="AH112" s="522"/>
      <c r="AI112" s="522"/>
      <c r="AJ112" s="522"/>
      <c r="AK112" s="522"/>
      <c r="AL112" s="536"/>
      <c r="AM112" s="537"/>
      <c r="AN112" s="540"/>
      <c r="AO112" s="518"/>
      <c r="AP112" s="509"/>
      <c r="AQ112" s="538"/>
      <c r="AR112" s="521"/>
      <c r="AS112" s="519"/>
    </row>
    <row r="113" spans="1:45" s="497" customFormat="1" x14ac:dyDescent="0.3">
      <c r="A113" s="509"/>
      <c r="B113" s="531"/>
      <c r="C113" s="522"/>
      <c r="D113" s="532"/>
      <c r="E113" s="539"/>
      <c r="F113" s="533"/>
      <c r="G113" s="534"/>
      <c r="H113" s="535"/>
      <c r="I113" s="514"/>
      <c r="J113" s="522"/>
      <c r="K113" s="522"/>
      <c r="L113" s="522"/>
      <c r="M113" s="509"/>
      <c r="N113" s="522"/>
      <c r="O113" s="531"/>
      <c r="P113" s="531"/>
      <c r="Q113" s="522"/>
      <c r="R113" s="522"/>
      <c r="S113" s="522"/>
      <c r="T113" s="522"/>
      <c r="U113" s="522"/>
      <c r="V113" s="522"/>
      <c r="W113" s="522"/>
      <c r="X113" s="522"/>
      <c r="Y113" s="522"/>
      <c r="Z113" s="522"/>
      <c r="AA113" s="522"/>
      <c r="AB113" s="522"/>
      <c r="AC113" s="522"/>
      <c r="AD113" s="522"/>
      <c r="AE113" s="522"/>
      <c r="AF113" s="522"/>
      <c r="AG113" s="522"/>
      <c r="AH113" s="522"/>
      <c r="AI113" s="522"/>
      <c r="AJ113" s="522"/>
      <c r="AK113" s="522"/>
      <c r="AL113" s="536"/>
      <c r="AM113" s="537"/>
      <c r="AN113" s="540"/>
      <c r="AO113" s="518"/>
      <c r="AP113" s="509"/>
      <c r="AQ113" s="538"/>
      <c r="AR113" s="521"/>
      <c r="AS113" s="519"/>
    </row>
    <row r="114" spans="1:45" s="497" customFormat="1" x14ac:dyDescent="0.3">
      <c r="A114" s="509"/>
      <c r="B114" s="531"/>
      <c r="C114" s="522"/>
      <c r="D114" s="532"/>
      <c r="E114" s="539"/>
      <c r="F114" s="533"/>
      <c r="G114" s="534"/>
      <c r="H114" s="535"/>
      <c r="I114" s="514"/>
      <c r="J114" s="522"/>
      <c r="K114" s="522"/>
      <c r="L114" s="522"/>
      <c r="M114" s="509"/>
      <c r="N114" s="522"/>
      <c r="O114" s="531"/>
      <c r="P114" s="531"/>
      <c r="Q114" s="522"/>
      <c r="R114" s="510"/>
      <c r="S114" s="522"/>
      <c r="T114" s="522"/>
      <c r="U114" s="522"/>
      <c r="V114" s="522"/>
      <c r="W114" s="522"/>
      <c r="X114" s="522"/>
      <c r="Y114" s="522"/>
      <c r="Z114" s="522"/>
      <c r="AA114" s="522"/>
      <c r="AB114" s="522"/>
      <c r="AC114" s="522"/>
      <c r="AD114" s="522"/>
      <c r="AE114" s="522"/>
      <c r="AF114" s="522"/>
      <c r="AG114" s="522"/>
      <c r="AH114" s="522"/>
      <c r="AI114" s="522"/>
      <c r="AJ114" s="522"/>
      <c r="AK114" s="522"/>
      <c r="AL114" s="536"/>
      <c r="AM114" s="537"/>
      <c r="AN114" s="540"/>
      <c r="AO114" s="518"/>
      <c r="AP114" s="509"/>
      <c r="AQ114" s="538"/>
      <c r="AR114" s="521"/>
      <c r="AS114" s="519"/>
    </row>
    <row r="115" spans="1:45" s="497" customFormat="1" x14ac:dyDescent="0.3">
      <c r="A115" s="509"/>
      <c r="B115" s="531"/>
      <c r="C115" s="522"/>
      <c r="D115" s="532"/>
      <c r="E115" s="539"/>
      <c r="F115" s="521"/>
      <c r="G115" s="534"/>
      <c r="H115" s="535"/>
      <c r="I115" s="514"/>
      <c r="J115" s="522"/>
      <c r="K115" s="522"/>
      <c r="L115" s="522"/>
      <c r="M115" s="509"/>
      <c r="N115" s="522"/>
      <c r="O115" s="531"/>
      <c r="P115" s="531"/>
      <c r="Q115" s="522"/>
      <c r="R115" s="510"/>
      <c r="S115" s="522"/>
      <c r="T115" s="522"/>
      <c r="U115" s="522"/>
      <c r="V115" s="522"/>
      <c r="W115" s="522"/>
      <c r="X115" s="522"/>
      <c r="Y115" s="522"/>
      <c r="Z115" s="522"/>
      <c r="AA115" s="522"/>
      <c r="AB115" s="522"/>
      <c r="AC115" s="522"/>
      <c r="AD115" s="522"/>
      <c r="AE115" s="522"/>
      <c r="AF115" s="522"/>
      <c r="AG115" s="522"/>
      <c r="AH115" s="522"/>
      <c r="AI115" s="522"/>
      <c r="AJ115" s="522"/>
      <c r="AK115" s="522"/>
      <c r="AL115" s="536"/>
      <c r="AM115" s="537"/>
      <c r="AN115" s="540"/>
      <c r="AO115" s="521"/>
      <c r="AP115" s="509"/>
      <c r="AQ115" s="538"/>
      <c r="AR115" s="521"/>
      <c r="AS115" s="519"/>
    </row>
    <row r="116" spans="1:45" s="497" customFormat="1" x14ac:dyDescent="0.3">
      <c r="A116" s="509"/>
      <c r="B116" s="531"/>
      <c r="C116" s="522"/>
      <c r="D116" s="532"/>
      <c r="E116" s="539"/>
      <c r="F116" s="533"/>
      <c r="G116" s="534"/>
      <c r="H116" s="535"/>
      <c r="I116" s="514"/>
      <c r="J116" s="522"/>
      <c r="K116" s="522"/>
      <c r="L116" s="522"/>
      <c r="M116" s="509"/>
      <c r="N116" s="522"/>
      <c r="O116" s="531"/>
      <c r="P116" s="531"/>
      <c r="Q116" s="522"/>
      <c r="R116" s="522"/>
      <c r="S116" s="522"/>
      <c r="T116" s="522"/>
      <c r="U116" s="522"/>
      <c r="V116" s="522"/>
      <c r="W116" s="522"/>
      <c r="X116" s="522"/>
      <c r="Y116" s="522"/>
      <c r="Z116" s="522"/>
      <c r="AA116" s="522"/>
      <c r="AB116" s="522"/>
      <c r="AC116" s="522"/>
      <c r="AD116" s="522"/>
      <c r="AE116" s="522"/>
      <c r="AF116" s="522"/>
      <c r="AG116" s="522"/>
      <c r="AH116" s="522"/>
      <c r="AI116" s="510"/>
      <c r="AJ116" s="522"/>
      <c r="AK116" s="522"/>
      <c r="AL116" s="536"/>
      <c r="AM116" s="537"/>
      <c r="AN116" s="517"/>
      <c r="AO116" s="540"/>
      <c r="AP116" s="540"/>
      <c r="AQ116" s="522"/>
      <c r="AR116" s="521"/>
      <c r="AS116" s="519"/>
    </row>
    <row r="117" spans="1:45" s="497" customFormat="1" x14ac:dyDescent="0.3">
      <c r="A117" s="509"/>
      <c r="B117" s="531"/>
      <c r="C117" s="522"/>
      <c r="D117" s="532"/>
      <c r="E117" s="539"/>
      <c r="F117" s="533"/>
      <c r="G117" s="534"/>
      <c r="H117" s="535"/>
      <c r="I117" s="514"/>
      <c r="J117" s="522"/>
      <c r="K117" s="522"/>
      <c r="L117" s="522"/>
      <c r="M117" s="509"/>
      <c r="N117" s="522"/>
      <c r="O117" s="531"/>
      <c r="P117" s="531"/>
      <c r="Q117" s="522"/>
      <c r="R117" s="522"/>
      <c r="S117" s="522"/>
      <c r="T117" s="522"/>
      <c r="U117" s="522"/>
      <c r="V117" s="522"/>
      <c r="W117" s="522"/>
      <c r="X117" s="522"/>
      <c r="Y117" s="522"/>
      <c r="Z117" s="522"/>
      <c r="AA117" s="522"/>
      <c r="AB117" s="522"/>
      <c r="AC117" s="522"/>
      <c r="AD117" s="522"/>
      <c r="AE117" s="522"/>
      <c r="AF117" s="522"/>
      <c r="AG117" s="522"/>
      <c r="AH117" s="522"/>
      <c r="AI117" s="522"/>
      <c r="AJ117" s="522"/>
      <c r="AK117" s="522"/>
      <c r="AL117" s="536"/>
      <c r="AM117" s="537"/>
      <c r="AN117" s="540"/>
      <c r="AO117" s="521"/>
      <c r="AP117" s="509"/>
      <c r="AQ117" s="538"/>
      <c r="AR117" s="521"/>
      <c r="AS117" s="519"/>
    </row>
    <row r="118" spans="1:45" s="497" customFormat="1" x14ac:dyDescent="0.3">
      <c r="A118" s="509"/>
      <c r="B118" s="531"/>
      <c r="C118" s="522"/>
      <c r="D118" s="532"/>
      <c r="E118" s="539"/>
      <c r="F118" s="521"/>
      <c r="G118" s="534"/>
      <c r="H118" s="535"/>
      <c r="I118" s="514"/>
      <c r="J118" s="522"/>
      <c r="K118" s="522"/>
      <c r="L118" s="522"/>
      <c r="M118" s="509"/>
      <c r="N118" s="522"/>
      <c r="O118" s="531"/>
      <c r="P118" s="531"/>
      <c r="Q118" s="522"/>
      <c r="R118" s="522"/>
      <c r="S118" s="522"/>
      <c r="T118" s="522"/>
      <c r="U118" s="522"/>
      <c r="V118" s="522"/>
      <c r="W118" s="522"/>
      <c r="X118" s="522"/>
      <c r="Y118" s="522"/>
      <c r="Z118" s="522"/>
      <c r="AA118" s="522"/>
      <c r="AB118" s="522"/>
      <c r="AC118" s="522"/>
      <c r="AD118" s="522"/>
      <c r="AE118" s="522"/>
      <c r="AF118" s="522"/>
      <c r="AG118" s="522"/>
      <c r="AH118" s="522"/>
      <c r="AI118" s="522"/>
      <c r="AJ118" s="522"/>
      <c r="AK118" s="522"/>
      <c r="AL118" s="536"/>
      <c r="AM118" s="537"/>
      <c r="AN118" s="540"/>
      <c r="AO118" s="521"/>
      <c r="AP118" s="509"/>
      <c r="AQ118" s="538"/>
      <c r="AR118" s="521"/>
      <c r="AS118" s="519"/>
    </row>
    <row r="119" spans="1:45" s="497" customFormat="1" x14ac:dyDescent="0.3">
      <c r="A119" s="509"/>
      <c r="B119" s="531"/>
      <c r="C119" s="522"/>
      <c r="D119" s="532"/>
      <c r="E119" s="539"/>
      <c r="F119" s="533"/>
      <c r="G119" s="534"/>
      <c r="H119" s="535"/>
      <c r="I119" s="514"/>
      <c r="J119" s="522"/>
      <c r="K119" s="522"/>
      <c r="L119" s="522"/>
      <c r="M119" s="509"/>
      <c r="N119" s="522"/>
      <c r="O119" s="531"/>
      <c r="P119" s="531"/>
      <c r="Q119" s="522"/>
      <c r="R119" s="522"/>
      <c r="S119" s="522"/>
      <c r="T119" s="522"/>
      <c r="U119" s="522"/>
      <c r="V119" s="522"/>
      <c r="W119" s="522"/>
      <c r="X119" s="522"/>
      <c r="Y119" s="522"/>
      <c r="Z119" s="522"/>
      <c r="AA119" s="522"/>
      <c r="AB119" s="522"/>
      <c r="AC119" s="522"/>
      <c r="AD119" s="522"/>
      <c r="AE119" s="522"/>
      <c r="AF119" s="522"/>
      <c r="AG119" s="522"/>
      <c r="AH119" s="522"/>
      <c r="AI119" s="522"/>
      <c r="AJ119" s="522"/>
      <c r="AK119" s="522"/>
      <c r="AL119" s="536"/>
      <c r="AM119" s="537"/>
      <c r="AN119" s="517"/>
      <c r="AO119" s="518"/>
      <c r="AP119" s="509"/>
      <c r="AQ119" s="538"/>
      <c r="AR119" s="521"/>
      <c r="AS119" s="519"/>
    </row>
    <row r="120" spans="1:45" s="497" customFormat="1" x14ac:dyDescent="0.3">
      <c r="A120" s="509"/>
      <c r="B120" s="531"/>
      <c r="C120" s="522"/>
      <c r="D120" s="532"/>
      <c r="E120" s="539"/>
      <c r="F120" s="533"/>
      <c r="G120" s="534"/>
      <c r="H120" s="535"/>
      <c r="I120" s="514"/>
      <c r="J120" s="522"/>
      <c r="K120" s="522"/>
      <c r="L120" s="522"/>
      <c r="M120" s="509"/>
      <c r="N120" s="522"/>
      <c r="O120" s="522"/>
      <c r="P120" s="544"/>
      <c r="Q120" s="522"/>
      <c r="R120" s="510"/>
      <c r="S120" s="522"/>
      <c r="T120" s="522"/>
      <c r="U120" s="522"/>
      <c r="V120" s="522"/>
      <c r="W120" s="522"/>
      <c r="X120" s="522"/>
      <c r="Y120" s="522"/>
      <c r="Z120" s="522"/>
      <c r="AA120" s="522"/>
      <c r="AB120" s="522"/>
      <c r="AC120" s="522"/>
      <c r="AD120" s="522"/>
      <c r="AE120" s="522"/>
      <c r="AF120" s="522"/>
      <c r="AG120" s="522"/>
      <c r="AH120" s="522"/>
      <c r="AI120" s="522"/>
      <c r="AJ120" s="522"/>
      <c r="AK120" s="522"/>
      <c r="AL120" s="536"/>
      <c r="AM120" s="537"/>
      <c r="AN120" s="517"/>
      <c r="AO120" s="518"/>
      <c r="AP120" s="509"/>
      <c r="AQ120" s="538"/>
      <c r="AR120" s="521"/>
      <c r="AS120" s="519"/>
    </row>
    <row r="121" spans="1:45" s="497" customFormat="1" x14ac:dyDescent="0.3">
      <c r="A121" s="509"/>
      <c r="B121" s="531"/>
      <c r="C121" s="522"/>
      <c r="D121" s="532"/>
      <c r="E121" s="539"/>
      <c r="F121" s="533"/>
      <c r="G121" s="534"/>
      <c r="H121" s="535"/>
      <c r="I121" s="514"/>
      <c r="J121" s="522"/>
      <c r="K121" s="522"/>
      <c r="L121" s="522"/>
      <c r="M121" s="509"/>
      <c r="N121" s="522"/>
      <c r="O121" s="531"/>
      <c r="P121" s="531"/>
      <c r="Q121" s="522"/>
      <c r="R121" s="522"/>
      <c r="S121" s="522"/>
      <c r="T121" s="522"/>
      <c r="U121" s="522"/>
      <c r="V121" s="522"/>
      <c r="W121" s="522"/>
      <c r="X121" s="522"/>
      <c r="Y121" s="522"/>
      <c r="Z121" s="522"/>
      <c r="AA121" s="522"/>
      <c r="AB121" s="522"/>
      <c r="AC121" s="522"/>
      <c r="AD121" s="522"/>
      <c r="AE121" s="522"/>
      <c r="AF121" s="522"/>
      <c r="AG121" s="522"/>
      <c r="AH121" s="522"/>
      <c r="AI121" s="522"/>
      <c r="AJ121" s="522"/>
      <c r="AK121" s="522"/>
      <c r="AL121" s="536"/>
      <c r="AM121" s="537"/>
      <c r="AN121" s="540"/>
      <c r="AO121" s="521"/>
      <c r="AP121" s="509"/>
      <c r="AQ121" s="538"/>
      <c r="AR121" s="521"/>
      <c r="AS121" s="519"/>
    </row>
    <row r="122" spans="1:45" s="497" customFormat="1" x14ac:dyDescent="0.3">
      <c r="A122" s="509"/>
      <c r="B122" s="531"/>
      <c r="C122" s="522"/>
      <c r="D122" s="532"/>
      <c r="E122" s="539"/>
      <c r="F122" s="533"/>
      <c r="G122" s="534"/>
      <c r="H122" s="535"/>
      <c r="I122" s="514"/>
      <c r="J122" s="522"/>
      <c r="K122" s="522"/>
      <c r="L122" s="522"/>
      <c r="M122" s="509"/>
      <c r="N122" s="522"/>
      <c r="O122" s="522"/>
      <c r="P122" s="544"/>
      <c r="Q122" s="522"/>
      <c r="R122" s="510"/>
      <c r="S122" s="522"/>
      <c r="T122" s="522"/>
      <c r="U122" s="522"/>
      <c r="V122" s="522"/>
      <c r="W122" s="522"/>
      <c r="X122" s="522"/>
      <c r="Y122" s="522"/>
      <c r="Z122" s="522"/>
      <c r="AA122" s="522"/>
      <c r="AB122" s="522"/>
      <c r="AC122" s="522"/>
      <c r="AD122" s="522"/>
      <c r="AE122" s="522"/>
      <c r="AF122" s="522"/>
      <c r="AG122" s="522"/>
      <c r="AH122" s="522"/>
      <c r="AI122" s="510"/>
      <c r="AJ122" s="522"/>
      <c r="AK122" s="522"/>
      <c r="AL122" s="536"/>
      <c r="AM122" s="537"/>
      <c r="AN122" s="540"/>
      <c r="AO122" s="518"/>
      <c r="AP122" s="509"/>
      <c r="AQ122" s="538"/>
      <c r="AR122" s="521"/>
      <c r="AS122" s="519"/>
    </row>
    <row r="123" spans="1:45" s="497" customFormat="1" x14ac:dyDescent="0.3">
      <c r="A123" s="509"/>
      <c r="B123" s="531"/>
      <c r="C123" s="522"/>
      <c r="D123" s="532"/>
      <c r="E123" s="539"/>
      <c r="F123" s="533"/>
      <c r="G123" s="532"/>
      <c r="H123" s="535"/>
      <c r="I123" s="514"/>
      <c r="J123" s="522"/>
      <c r="K123" s="522"/>
      <c r="L123" s="522"/>
      <c r="M123" s="509"/>
      <c r="N123" s="522"/>
      <c r="O123" s="522"/>
      <c r="P123" s="531"/>
      <c r="Q123" s="522"/>
      <c r="R123" s="510"/>
      <c r="S123" s="522"/>
      <c r="T123" s="522"/>
      <c r="U123" s="522"/>
      <c r="V123" s="522"/>
      <c r="W123" s="522"/>
      <c r="X123" s="522"/>
      <c r="Y123" s="522"/>
      <c r="Z123" s="522"/>
      <c r="AA123" s="522"/>
      <c r="AB123" s="522"/>
      <c r="AC123" s="522"/>
      <c r="AD123" s="522"/>
      <c r="AE123" s="522"/>
      <c r="AF123" s="522"/>
      <c r="AG123" s="522"/>
      <c r="AH123" s="522"/>
      <c r="AI123" s="522"/>
      <c r="AJ123" s="522"/>
      <c r="AK123" s="522"/>
      <c r="AL123" s="536"/>
      <c r="AM123" s="537"/>
      <c r="AN123" s="517"/>
      <c r="AO123" s="518"/>
      <c r="AP123" s="509"/>
      <c r="AQ123" s="538"/>
      <c r="AR123" s="521"/>
      <c r="AS123" s="519"/>
    </row>
    <row r="124" spans="1:45" s="497" customFormat="1" x14ac:dyDescent="0.3">
      <c r="A124" s="509"/>
      <c r="B124" s="531"/>
      <c r="C124" s="522"/>
      <c r="D124" s="532"/>
      <c r="E124" s="539"/>
      <c r="F124" s="533"/>
      <c r="G124" s="534"/>
      <c r="H124" s="535"/>
      <c r="I124" s="514"/>
      <c r="J124" s="522"/>
      <c r="K124" s="522"/>
      <c r="L124" s="522"/>
      <c r="M124" s="509"/>
      <c r="N124" s="522"/>
      <c r="O124" s="522"/>
      <c r="P124" s="544"/>
      <c r="Q124" s="522"/>
      <c r="R124" s="522"/>
      <c r="S124" s="522"/>
      <c r="T124" s="522"/>
      <c r="U124" s="522"/>
      <c r="V124" s="522"/>
      <c r="W124" s="522"/>
      <c r="X124" s="522"/>
      <c r="Y124" s="522"/>
      <c r="Z124" s="522"/>
      <c r="AA124" s="522"/>
      <c r="AB124" s="522"/>
      <c r="AC124" s="522"/>
      <c r="AD124" s="522"/>
      <c r="AE124" s="522"/>
      <c r="AF124" s="522"/>
      <c r="AG124" s="522"/>
      <c r="AH124" s="522"/>
      <c r="AI124" s="510"/>
      <c r="AJ124" s="522"/>
      <c r="AK124" s="522"/>
      <c r="AL124" s="536"/>
      <c r="AM124" s="537"/>
      <c r="AN124" s="517"/>
      <c r="AO124" s="521"/>
      <c r="AP124" s="509"/>
      <c r="AQ124" s="538"/>
      <c r="AR124" s="521"/>
      <c r="AS124" s="519"/>
    </row>
    <row r="125" spans="1:45" s="497" customFormat="1" x14ac:dyDescent="0.3">
      <c r="A125" s="509"/>
      <c r="B125" s="531"/>
      <c r="C125" s="510"/>
      <c r="D125" s="532"/>
      <c r="E125" s="539"/>
      <c r="F125" s="533"/>
      <c r="G125" s="534"/>
      <c r="H125" s="535"/>
      <c r="I125" s="514"/>
      <c r="J125" s="522"/>
      <c r="K125" s="522"/>
      <c r="L125" s="522"/>
      <c r="M125" s="509"/>
      <c r="N125" s="522"/>
      <c r="O125" s="522"/>
      <c r="P125" s="531"/>
      <c r="Q125" s="522"/>
      <c r="R125" s="510"/>
      <c r="S125" s="522"/>
      <c r="T125" s="522"/>
      <c r="U125" s="522"/>
      <c r="V125" s="522"/>
      <c r="W125" s="522"/>
      <c r="X125" s="522"/>
      <c r="Y125" s="522"/>
      <c r="Z125" s="522"/>
      <c r="AA125" s="522"/>
      <c r="AB125" s="522"/>
      <c r="AC125" s="522"/>
      <c r="AD125" s="522"/>
      <c r="AE125" s="522"/>
      <c r="AF125" s="522"/>
      <c r="AG125" s="522"/>
      <c r="AH125" s="522"/>
      <c r="AI125" s="522"/>
      <c r="AJ125" s="522"/>
      <c r="AK125" s="522"/>
      <c r="AL125" s="536"/>
      <c r="AM125" s="537"/>
      <c r="AN125" s="517"/>
      <c r="AO125" s="518"/>
      <c r="AP125" s="509"/>
      <c r="AQ125" s="538"/>
      <c r="AR125" s="521"/>
      <c r="AS125" s="519"/>
    </row>
    <row r="126" spans="1:45" s="497" customFormat="1" x14ac:dyDescent="0.3">
      <c r="A126" s="509"/>
      <c r="B126" s="531"/>
      <c r="C126" s="522"/>
      <c r="D126" s="532"/>
      <c r="E126" s="539"/>
      <c r="F126" s="521"/>
      <c r="G126" s="534"/>
      <c r="H126" s="535"/>
      <c r="I126" s="514"/>
      <c r="J126" s="522"/>
      <c r="K126" s="522"/>
      <c r="L126" s="522"/>
      <c r="M126" s="509"/>
      <c r="N126" s="522"/>
      <c r="O126" s="531"/>
      <c r="P126" s="531"/>
      <c r="Q126" s="522"/>
      <c r="R126" s="522"/>
      <c r="S126" s="522"/>
      <c r="T126" s="522"/>
      <c r="U126" s="522"/>
      <c r="V126" s="522"/>
      <c r="W126" s="522"/>
      <c r="X126" s="522"/>
      <c r="Y126" s="522"/>
      <c r="Z126" s="522"/>
      <c r="AA126" s="522"/>
      <c r="AB126" s="522"/>
      <c r="AC126" s="522"/>
      <c r="AD126" s="522"/>
      <c r="AE126" s="522"/>
      <c r="AF126" s="524"/>
      <c r="AG126" s="524"/>
      <c r="AH126" s="522"/>
      <c r="AI126" s="522"/>
      <c r="AJ126" s="522"/>
      <c r="AK126" s="522"/>
      <c r="AL126" s="536"/>
      <c r="AM126" s="537"/>
      <c r="AN126" s="540"/>
      <c r="AO126" s="518"/>
      <c r="AP126" s="509"/>
      <c r="AQ126" s="538"/>
      <c r="AR126" s="521"/>
      <c r="AS126" s="519"/>
    </row>
    <row r="127" spans="1:45" s="497" customFormat="1" x14ac:dyDescent="0.3">
      <c r="A127" s="509"/>
      <c r="B127" s="531"/>
      <c r="C127" s="510"/>
      <c r="D127" s="532"/>
      <c r="E127" s="539"/>
      <c r="F127" s="533"/>
      <c r="G127" s="534"/>
      <c r="H127" s="535"/>
      <c r="I127" s="514"/>
      <c r="J127" s="522"/>
      <c r="K127" s="522"/>
      <c r="L127" s="522"/>
      <c r="M127" s="509"/>
      <c r="N127" s="522"/>
      <c r="O127" s="531"/>
      <c r="P127" s="531"/>
      <c r="Q127" s="522"/>
      <c r="R127" s="510"/>
      <c r="S127" s="522"/>
      <c r="T127" s="522"/>
      <c r="U127" s="522"/>
      <c r="V127" s="522"/>
      <c r="W127" s="522"/>
      <c r="X127" s="522"/>
      <c r="Y127" s="522"/>
      <c r="Z127" s="522"/>
      <c r="AA127" s="522"/>
      <c r="AB127" s="522"/>
      <c r="AC127" s="522"/>
      <c r="AD127" s="522"/>
      <c r="AE127" s="522"/>
      <c r="AF127" s="524"/>
      <c r="AG127" s="524"/>
      <c r="AH127" s="522"/>
      <c r="AI127" s="522"/>
      <c r="AJ127" s="522"/>
      <c r="AK127" s="522"/>
      <c r="AL127" s="536"/>
      <c r="AM127" s="537"/>
      <c r="AN127" s="540"/>
      <c r="AO127" s="521"/>
      <c r="AP127" s="509"/>
      <c r="AQ127" s="522"/>
      <c r="AR127" s="521"/>
      <c r="AS127" s="519"/>
    </row>
    <row r="128" spans="1:45" s="497" customFormat="1" x14ac:dyDescent="0.3">
      <c r="A128" s="509"/>
      <c r="B128" s="531"/>
      <c r="C128" s="522"/>
      <c r="D128" s="532"/>
      <c r="E128" s="539"/>
      <c r="F128" s="521"/>
      <c r="G128" s="534"/>
      <c r="H128" s="535"/>
      <c r="I128" s="514"/>
      <c r="J128" s="522"/>
      <c r="K128" s="522"/>
      <c r="L128" s="522"/>
      <c r="M128" s="509"/>
      <c r="N128" s="522"/>
      <c r="O128" s="531"/>
      <c r="P128" s="531"/>
      <c r="Q128" s="522"/>
      <c r="R128" s="522"/>
      <c r="S128" s="522"/>
      <c r="T128" s="522"/>
      <c r="U128" s="522"/>
      <c r="V128" s="522"/>
      <c r="W128" s="522"/>
      <c r="X128" s="522"/>
      <c r="Y128" s="522"/>
      <c r="Z128" s="522"/>
      <c r="AA128" s="522"/>
      <c r="AB128" s="522"/>
      <c r="AC128" s="522"/>
      <c r="AD128" s="522"/>
      <c r="AE128" s="522"/>
      <c r="AF128" s="524"/>
      <c r="AG128" s="524"/>
      <c r="AH128" s="522"/>
      <c r="AI128" s="522"/>
      <c r="AJ128" s="522"/>
      <c r="AK128" s="522"/>
      <c r="AL128" s="536"/>
      <c r="AM128" s="537"/>
      <c r="AN128" s="540"/>
      <c r="AO128" s="540"/>
      <c r="AP128" s="509"/>
      <c r="AQ128" s="538"/>
      <c r="AR128" s="521"/>
      <c r="AS128" s="519"/>
    </row>
    <row r="129" spans="1:45" s="497" customFormat="1" x14ac:dyDescent="0.3">
      <c r="A129" s="509"/>
      <c r="B129" s="531"/>
      <c r="C129" s="522"/>
      <c r="D129" s="532"/>
      <c r="E129" s="512"/>
      <c r="F129" s="533"/>
      <c r="G129" s="534"/>
      <c r="H129" s="535"/>
      <c r="I129" s="514"/>
      <c r="J129" s="522"/>
      <c r="K129" s="522"/>
      <c r="L129" s="522"/>
      <c r="M129" s="509"/>
      <c r="N129" s="522"/>
      <c r="O129" s="531"/>
      <c r="P129" s="531"/>
      <c r="Q129" s="522"/>
      <c r="R129" s="522"/>
      <c r="S129" s="522"/>
      <c r="T129" s="522"/>
      <c r="U129" s="522"/>
      <c r="V129" s="522"/>
      <c r="W129" s="522"/>
      <c r="X129" s="522"/>
      <c r="Y129" s="522"/>
      <c r="Z129" s="522"/>
      <c r="AA129" s="522"/>
      <c r="AB129" s="522"/>
      <c r="AC129" s="522"/>
      <c r="AD129" s="522"/>
      <c r="AE129" s="522"/>
      <c r="AF129" s="524"/>
      <c r="AG129" s="522"/>
      <c r="AH129" s="522"/>
      <c r="AI129" s="522"/>
      <c r="AJ129" s="522"/>
      <c r="AK129" s="522"/>
      <c r="AL129" s="536"/>
      <c r="AM129" s="537"/>
      <c r="AN129" s="517"/>
      <c r="AO129" s="521"/>
      <c r="AP129" s="509"/>
      <c r="AQ129" s="538"/>
      <c r="AR129" s="521"/>
      <c r="AS129" s="519"/>
    </row>
    <row r="130" spans="1:45" s="497" customFormat="1" x14ac:dyDescent="0.3">
      <c r="A130" s="509"/>
      <c r="B130" s="531"/>
      <c r="C130" s="522"/>
      <c r="D130" s="532"/>
      <c r="E130" s="512"/>
      <c r="F130" s="533"/>
      <c r="G130" s="534"/>
      <c r="H130" s="535"/>
      <c r="I130" s="514"/>
      <c r="J130" s="522"/>
      <c r="K130" s="522"/>
      <c r="L130" s="522"/>
      <c r="M130" s="509"/>
      <c r="N130" s="522"/>
      <c r="O130" s="531"/>
      <c r="P130" s="531"/>
      <c r="Q130" s="522"/>
      <c r="R130" s="522"/>
      <c r="S130" s="522"/>
      <c r="T130" s="522"/>
      <c r="U130" s="522"/>
      <c r="V130" s="522"/>
      <c r="W130" s="522"/>
      <c r="X130" s="522"/>
      <c r="Y130" s="522"/>
      <c r="Z130" s="522"/>
      <c r="AA130" s="522"/>
      <c r="AB130" s="522"/>
      <c r="AC130" s="522"/>
      <c r="AD130" s="522"/>
      <c r="AE130" s="522"/>
      <c r="AF130" s="522"/>
      <c r="AG130" s="522"/>
      <c r="AH130" s="522"/>
      <c r="AI130" s="510"/>
      <c r="AJ130" s="522"/>
      <c r="AK130" s="522"/>
      <c r="AL130" s="536"/>
      <c r="AM130" s="537"/>
      <c r="AN130" s="540"/>
      <c r="AO130" s="518"/>
      <c r="AP130" s="509"/>
      <c r="AQ130" s="522"/>
      <c r="AR130" s="521"/>
      <c r="AS130" s="519"/>
    </row>
    <row r="131" spans="1:45" s="497" customFormat="1" x14ac:dyDescent="0.3">
      <c r="A131" s="509"/>
      <c r="B131" s="531"/>
      <c r="C131" s="522"/>
      <c r="D131" s="532"/>
      <c r="E131" s="512"/>
      <c r="F131" s="533"/>
      <c r="G131" s="534"/>
      <c r="H131" s="535"/>
      <c r="I131" s="514"/>
      <c r="J131" s="522"/>
      <c r="K131" s="522"/>
      <c r="L131" s="522"/>
      <c r="M131" s="509"/>
      <c r="N131" s="522"/>
      <c r="O131" s="531"/>
      <c r="P131" s="531"/>
      <c r="Q131" s="522"/>
      <c r="R131" s="522"/>
      <c r="S131" s="522"/>
      <c r="T131" s="522"/>
      <c r="U131" s="522"/>
      <c r="V131" s="522"/>
      <c r="W131" s="522"/>
      <c r="X131" s="522"/>
      <c r="Y131" s="522"/>
      <c r="Z131" s="522"/>
      <c r="AA131" s="522"/>
      <c r="AB131" s="522"/>
      <c r="AC131" s="522"/>
      <c r="AD131" s="522"/>
      <c r="AE131" s="522"/>
      <c r="AF131" s="524"/>
      <c r="AG131" s="522"/>
      <c r="AH131" s="522"/>
      <c r="AI131" s="522"/>
      <c r="AJ131" s="522"/>
      <c r="AK131" s="522"/>
      <c r="AL131" s="536"/>
      <c r="AM131" s="537"/>
      <c r="AN131" s="540"/>
      <c r="AO131" s="518"/>
      <c r="AP131" s="509"/>
      <c r="AQ131" s="538"/>
      <c r="AR131" s="521"/>
      <c r="AS131" s="519"/>
    </row>
    <row r="132" spans="1:45" s="497" customFormat="1" x14ac:dyDescent="0.3">
      <c r="A132" s="509"/>
      <c r="B132" s="531"/>
      <c r="C132" s="522"/>
      <c r="D132" s="532"/>
      <c r="E132" s="512"/>
      <c r="F132" s="533"/>
      <c r="G132" s="534"/>
      <c r="H132" s="535"/>
      <c r="I132" s="514"/>
      <c r="J132" s="522"/>
      <c r="K132" s="522"/>
      <c r="L132" s="522"/>
      <c r="M132" s="509"/>
      <c r="N132" s="522"/>
      <c r="O132" s="531"/>
      <c r="P132" s="531"/>
      <c r="Q132" s="522"/>
      <c r="R132" s="522"/>
      <c r="S132" s="522"/>
      <c r="T132" s="522"/>
      <c r="U132" s="522"/>
      <c r="V132" s="522"/>
      <c r="W132" s="522"/>
      <c r="X132" s="522"/>
      <c r="Y132" s="522"/>
      <c r="Z132" s="522"/>
      <c r="AA132" s="522"/>
      <c r="AB132" s="522"/>
      <c r="AC132" s="522"/>
      <c r="AD132" s="522"/>
      <c r="AE132" s="522"/>
      <c r="AF132" s="522"/>
      <c r="AG132" s="524"/>
      <c r="AH132" s="522"/>
      <c r="AI132" s="522"/>
      <c r="AJ132" s="522"/>
      <c r="AK132" s="522"/>
      <c r="AL132" s="536"/>
      <c r="AM132" s="537"/>
      <c r="AN132" s="540"/>
      <c r="AO132" s="518"/>
      <c r="AP132" s="509"/>
      <c r="AQ132" s="538"/>
      <c r="AR132" s="521"/>
      <c r="AS132" s="519"/>
    </row>
    <row r="133" spans="1:45" s="497" customFormat="1" x14ac:dyDescent="0.3">
      <c r="A133" s="509"/>
      <c r="B133" s="531"/>
      <c r="C133" s="524"/>
      <c r="D133" s="532"/>
      <c r="E133" s="512"/>
      <c r="F133" s="533"/>
      <c r="G133" s="534"/>
      <c r="H133" s="535"/>
      <c r="I133" s="514"/>
      <c r="J133" s="522"/>
      <c r="K133" s="522"/>
      <c r="L133" s="522"/>
      <c r="M133" s="509"/>
      <c r="N133" s="522"/>
      <c r="O133" s="531"/>
      <c r="P133" s="531"/>
      <c r="Q133" s="522"/>
      <c r="R133" s="522"/>
      <c r="S133" s="522"/>
      <c r="T133" s="522"/>
      <c r="U133" s="522"/>
      <c r="V133" s="522"/>
      <c r="W133" s="522"/>
      <c r="X133" s="522"/>
      <c r="Y133" s="522"/>
      <c r="Z133" s="522"/>
      <c r="AA133" s="522"/>
      <c r="AB133" s="522"/>
      <c r="AC133" s="522"/>
      <c r="AD133" s="524"/>
      <c r="AE133" s="522"/>
      <c r="AF133" s="524"/>
      <c r="AG133" s="524"/>
      <c r="AH133" s="522"/>
      <c r="AI133" s="522"/>
      <c r="AJ133" s="522"/>
      <c r="AK133" s="522"/>
      <c r="AL133" s="536"/>
      <c r="AM133" s="537"/>
      <c r="AN133" s="540"/>
      <c r="AO133" s="518"/>
      <c r="AP133" s="509"/>
      <c r="AQ133" s="538"/>
      <c r="AR133" s="521"/>
      <c r="AS133" s="519"/>
    </row>
    <row r="134" spans="1:45" s="497" customFormat="1" x14ac:dyDescent="0.3">
      <c r="A134" s="509"/>
      <c r="B134" s="524"/>
      <c r="C134" s="510"/>
      <c r="D134" s="532"/>
      <c r="E134" s="512"/>
      <c r="F134" s="533"/>
      <c r="G134" s="534"/>
      <c r="H134" s="535"/>
      <c r="I134" s="514"/>
      <c r="J134" s="522"/>
      <c r="K134" s="522"/>
      <c r="L134" s="522"/>
      <c r="M134" s="509"/>
      <c r="N134" s="538"/>
      <c r="O134" s="545"/>
      <c r="P134" s="531"/>
      <c r="Q134" s="538"/>
      <c r="R134" s="510"/>
      <c r="S134" s="538"/>
      <c r="T134" s="538"/>
      <c r="U134" s="538"/>
      <c r="V134" s="538"/>
      <c r="W134" s="538"/>
      <c r="X134" s="538"/>
      <c r="Y134" s="538"/>
      <c r="Z134" s="538"/>
      <c r="AA134" s="538"/>
      <c r="AB134" s="538"/>
      <c r="AC134" s="538"/>
      <c r="AD134" s="521"/>
      <c r="AE134" s="538"/>
      <c r="AF134" s="521"/>
      <c r="AG134" s="521"/>
      <c r="AH134" s="538"/>
      <c r="AI134" s="538"/>
      <c r="AJ134" s="538"/>
      <c r="AK134" s="538"/>
      <c r="AL134" s="546"/>
      <c r="AM134" s="547"/>
      <c r="AN134" s="543"/>
      <c r="AO134" s="518"/>
      <c r="AP134" s="509"/>
      <c r="AQ134" s="538"/>
      <c r="AR134" s="521"/>
      <c r="AS134" s="519"/>
    </row>
    <row r="135" spans="1:45" s="497" customFormat="1" x14ac:dyDescent="0.3">
      <c r="A135" s="509"/>
      <c r="B135" s="524"/>
      <c r="C135" s="524"/>
      <c r="D135" s="532"/>
      <c r="E135" s="512"/>
      <c r="F135" s="533"/>
      <c r="G135" s="534"/>
      <c r="H135" s="535"/>
      <c r="I135" s="514"/>
      <c r="J135" s="522"/>
      <c r="K135" s="522"/>
      <c r="L135" s="522"/>
      <c r="M135" s="509"/>
      <c r="N135" s="538"/>
      <c r="O135" s="538"/>
      <c r="P135" s="544"/>
      <c r="Q135" s="538"/>
      <c r="R135" s="538"/>
      <c r="S135" s="538"/>
      <c r="T135" s="538"/>
      <c r="U135" s="538"/>
      <c r="V135" s="538"/>
      <c r="W135" s="538"/>
      <c r="X135" s="538"/>
      <c r="Y135" s="538"/>
      <c r="Z135" s="538"/>
      <c r="AA135" s="538"/>
      <c r="AB135" s="538"/>
      <c r="AC135" s="538"/>
      <c r="AD135" s="521"/>
      <c r="AE135" s="538"/>
      <c r="AF135" s="521"/>
      <c r="AG135" s="521"/>
      <c r="AH135" s="538"/>
      <c r="AI135" s="538"/>
      <c r="AJ135" s="538"/>
      <c r="AK135" s="538"/>
      <c r="AL135" s="546"/>
      <c r="AM135" s="547"/>
      <c r="AN135" s="543"/>
      <c r="AO135" s="521"/>
      <c r="AP135" s="509"/>
      <c r="AQ135" s="538"/>
      <c r="AR135" s="521"/>
      <c r="AS135" s="519"/>
    </row>
    <row r="136" spans="1:45" s="497" customFormat="1" x14ac:dyDescent="0.3">
      <c r="A136" s="509"/>
      <c r="B136" s="548"/>
      <c r="C136" s="536"/>
      <c r="D136" s="549"/>
      <c r="E136" s="536"/>
      <c r="F136" s="550"/>
      <c r="G136" s="549"/>
      <c r="H136" s="536"/>
      <c r="I136" s="514"/>
      <c r="J136" s="536"/>
      <c r="K136" s="536"/>
      <c r="L136" s="536"/>
      <c r="M136" s="536"/>
      <c r="N136" s="536"/>
      <c r="O136" s="548"/>
      <c r="P136" s="548"/>
      <c r="Q136" s="536"/>
      <c r="R136" s="510"/>
      <c r="S136" s="536"/>
      <c r="T136" s="536"/>
      <c r="U136" s="536"/>
      <c r="V136" s="536"/>
      <c r="W136" s="536"/>
      <c r="X136" s="536"/>
      <c r="Y136" s="536"/>
      <c r="Z136" s="518"/>
      <c r="AA136" s="536"/>
      <c r="AB136" s="536"/>
      <c r="AC136" s="536"/>
      <c r="AD136" s="536"/>
      <c r="AE136" s="536"/>
      <c r="AF136" s="536"/>
      <c r="AG136" s="536"/>
      <c r="AH136" s="536"/>
      <c r="AI136" s="536"/>
      <c r="AJ136" s="548"/>
      <c r="AK136" s="548"/>
      <c r="AL136" s="548"/>
      <c r="AM136" s="536"/>
      <c r="AN136" s="517"/>
      <c r="AO136" s="518"/>
      <c r="AP136" s="509"/>
      <c r="AQ136" s="536"/>
      <c r="AR136" s="517"/>
      <c r="AS136" s="551"/>
    </row>
    <row r="137" spans="1:45" s="497" customFormat="1" x14ac:dyDescent="0.3">
      <c r="A137" s="509"/>
      <c r="B137" s="548"/>
      <c r="C137" s="510"/>
      <c r="D137" s="549"/>
      <c r="E137" s="552"/>
      <c r="F137" s="550"/>
      <c r="G137" s="549"/>
      <c r="H137" s="550"/>
      <c r="I137" s="514"/>
      <c r="J137" s="536"/>
      <c r="K137" s="536"/>
      <c r="L137" s="536"/>
      <c r="M137" s="536"/>
      <c r="N137" s="548"/>
      <c r="O137" s="553"/>
      <c r="P137" s="548"/>
      <c r="Q137" s="536"/>
      <c r="R137" s="510"/>
      <c r="S137" s="536"/>
      <c r="T137" s="536"/>
      <c r="U137" s="536"/>
      <c r="V137" s="536"/>
      <c r="W137" s="536"/>
      <c r="X137" s="536"/>
      <c r="Y137" s="536"/>
      <c r="Z137" s="518"/>
      <c r="AA137" s="536"/>
      <c r="AB137" s="536"/>
      <c r="AC137" s="536"/>
      <c r="AD137" s="536"/>
      <c r="AE137" s="536"/>
      <c r="AF137" s="536"/>
      <c r="AG137" s="536"/>
      <c r="AH137" s="536"/>
      <c r="AI137" s="536"/>
      <c r="AJ137" s="548"/>
      <c r="AK137" s="536"/>
      <c r="AL137" s="536"/>
      <c r="AM137" s="536"/>
      <c r="AN137" s="536"/>
      <c r="AO137" s="518"/>
      <c r="AP137" s="509"/>
      <c r="AQ137" s="536"/>
      <c r="AR137" s="517"/>
      <c r="AS137" s="519"/>
    </row>
    <row r="138" spans="1:45" s="497" customFormat="1" x14ac:dyDescent="0.3">
      <c r="A138" s="509"/>
      <c r="B138" s="548"/>
      <c r="C138" s="510"/>
      <c r="D138" s="549"/>
      <c r="E138" s="552"/>
      <c r="F138" s="550"/>
      <c r="G138" s="549"/>
      <c r="H138" s="550"/>
      <c r="I138" s="514"/>
      <c r="J138" s="536"/>
      <c r="K138" s="536"/>
      <c r="L138" s="536"/>
      <c r="M138" s="536"/>
      <c r="N138" s="517"/>
      <c r="O138" s="517"/>
      <c r="P138" s="548"/>
      <c r="Q138" s="536"/>
      <c r="R138" s="510"/>
      <c r="S138" s="536"/>
      <c r="T138" s="536"/>
      <c r="U138" s="536"/>
      <c r="V138" s="536"/>
      <c r="W138" s="536"/>
      <c r="X138" s="536"/>
      <c r="Y138" s="536"/>
      <c r="Z138" s="518"/>
      <c r="AA138" s="536"/>
      <c r="AB138" s="536"/>
      <c r="AC138" s="536"/>
      <c r="AD138" s="536"/>
      <c r="AE138" s="536"/>
      <c r="AF138" s="536"/>
      <c r="AG138" s="536"/>
      <c r="AH138" s="536"/>
      <c r="AI138" s="536"/>
      <c r="AJ138" s="548"/>
      <c r="AK138" s="536"/>
      <c r="AL138" s="536"/>
      <c r="AM138" s="536"/>
      <c r="AN138" s="536"/>
      <c r="AO138" s="521"/>
      <c r="AP138" s="509"/>
      <c r="AQ138" s="536"/>
      <c r="AR138" s="517"/>
      <c r="AS138" s="519"/>
    </row>
    <row r="139" spans="1:45" s="497" customFormat="1" x14ac:dyDescent="0.3">
      <c r="A139" s="509"/>
      <c r="B139" s="548"/>
      <c r="C139" s="536"/>
      <c r="D139" s="549"/>
      <c r="E139" s="552"/>
      <c r="F139" s="550"/>
      <c r="G139" s="549"/>
      <c r="H139" s="550"/>
      <c r="I139" s="514"/>
      <c r="J139" s="536"/>
      <c r="K139" s="536"/>
      <c r="L139" s="536"/>
      <c r="M139" s="536"/>
      <c r="N139" s="548"/>
      <c r="O139" s="548"/>
      <c r="P139" s="548"/>
      <c r="Q139" s="536"/>
      <c r="R139" s="510"/>
      <c r="S139" s="536"/>
      <c r="T139" s="536"/>
      <c r="U139" s="536"/>
      <c r="V139" s="510"/>
      <c r="W139" s="536"/>
      <c r="X139" s="536"/>
      <c r="Y139" s="536"/>
      <c r="Z139" s="518"/>
      <c r="AA139" s="536"/>
      <c r="AB139" s="536"/>
      <c r="AC139" s="536"/>
      <c r="AD139" s="536"/>
      <c r="AE139" s="536"/>
      <c r="AF139" s="536"/>
      <c r="AG139" s="536"/>
      <c r="AH139" s="536"/>
      <c r="AI139" s="536"/>
      <c r="AJ139" s="548"/>
      <c r="AK139" s="548"/>
      <c r="AL139" s="548"/>
      <c r="AM139" s="536"/>
      <c r="AN139" s="517"/>
      <c r="AO139" s="518"/>
      <c r="AP139" s="509"/>
      <c r="AQ139" s="536"/>
      <c r="AR139" s="517"/>
      <c r="AS139" s="551"/>
    </row>
    <row r="140" spans="1:45" s="497" customFormat="1" x14ac:dyDescent="0.3">
      <c r="A140" s="509"/>
      <c r="B140" s="548"/>
      <c r="C140" s="536"/>
      <c r="D140" s="549"/>
      <c r="E140" s="552"/>
      <c r="F140" s="550"/>
      <c r="G140" s="549"/>
      <c r="H140" s="550"/>
      <c r="I140" s="514"/>
      <c r="J140" s="536"/>
      <c r="K140" s="536"/>
      <c r="L140" s="536"/>
      <c r="M140" s="536"/>
      <c r="N140" s="548"/>
      <c r="O140" s="548"/>
      <c r="P140" s="548"/>
      <c r="Q140" s="554"/>
      <c r="R140" s="510"/>
      <c r="S140" s="536"/>
      <c r="T140" s="536"/>
      <c r="U140" s="536"/>
      <c r="V140" s="536"/>
      <c r="W140" s="536"/>
      <c r="X140" s="536"/>
      <c r="Y140" s="536"/>
      <c r="Z140" s="518"/>
      <c r="AA140" s="536"/>
      <c r="AB140" s="536"/>
      <c r="AC140" s="536"/>
      <c r="AD140" s="536"/>
      <c r="AE140" s="536"/>
      <c r="AF140" s="536"/>
      <c r="AG140" s="536"/>
      <c r="AH140" s="536"/>
      <c r="AI140" s="536"/>
      <c r="AJ140" s="548"/>
      <c r="AK140" s="536"/>
      <c r="AL140" s="536"/>
      <c r="AM140" s="536"/>
      <c r="AN140" s="517"/>
      <c r="AO140" s="521"/>
      <c r="AP140" s="509"/>
      <c r="AQ140" s="536"/>
      <c r="AR140" s="517"/>
      <c r="AS140" s="551"/>
    </row>
    <row r="141" spans="1:45" s="497" customFormat="1" x14ac:dyDescent="0.3">
      <c r="A141" s="509"/>
      <c r="B141" s="548"/>
      <c r="C141" s="510"/>
      <c r="D141" s="549"/>
      <c r="E141" s="552"/>
      <c r="F141" s="550"/>
      <c r="G141" s="549"/>
      <c r="H141" s="550"/>
      <c r="I141" s="514"/>
      <c r="J141" s="536"/>
      <c r="K141" s="536"/>
      <c r="L141" s="536"/>
      <c r="M141" s="536"/>
      <c r="N141" s="548"/>
      <c r="O141" s="548"/>
      <c r="P141" s="548"/>
      <c r="Q141" s="536"/>
      <c r="R141" s="510"/>
      <c r="S141" s="536"/>
      <c r="T141" s="536"/>
      <c r="U141" s="536"/>
      <c r="V141" s="536"/>
      <c r="W141" s="536"/>
      <c r="X141" s="536"/>
      <c r="Y141" s="536"/>
      <c r="Z141" s="518"/>
      <c r="AA141" s="536"/>
      <c r="AB141" s="536"/>
      <c r="AC141" s="536"/>
      <c r="AD141" s="536"/>
      <c r="AE141" s="536"/>
      <c r="AF141" s="536"/>
      <c r="AG141" s="536"/>
      <c r="AH141" s="536"/>
      <c r="AI141" s="536"/>
      <c r="AJ141" s="548"/>
      <c r="AK141" s="548"/>
      <c r="AL141" s="548"/>
      <c r="AM141" s="536"/>
      <c r="AN141" s="536"/>
      <c r="AO141" s="518"/>
      <c r="AP141" s="509"/>
      <c r="AQ141" s="536"/>
      <c r="AR141" s="517"/>
      <c r="AS141" s="551"/>
    </row>
    <row r="142" spans="1:45" s="497" customFormat="1" x14ac:dyDescent="0.3">
      <c r="A142" s="509"/>
      <c r="B142" s="548"/>
      <c r="C142" s="536"/>
      <c r="D142" s="549"/>
      <c r="E142" s="552"/>
      <c r="F142" s="550"/>
      <c r="G142" s="549"/>
      <c r="H142" s="550"/>
      <c r="I142" s="514"/>
      <c r="J142" s="536"/>
      <c r="K142" s="536"/>
      <c r="L142" s="536"/>
      <c r="M142" s="536"/>
      <c r="N142" s="548"/>
      <c r="O142" s="548"/>
      <c r="P142" s="548"/>
      <c r="Q142" s="536"/>
      <c r="R142" s="510"/>
      <c r="S142" s="536"/>
      <c r="T142" s="536"/>
      <c r="U142" s="536"/>
      <c r="V142" s="536"/>
      <c r="W142" s="536"/>
      <c r="X142" s="536"/>
      <c r="Y142" s="536"/>
      <c r="Z142" s="518"/>
      <c r="AA142" s="536"/>
      <c r="AB142" s="536"/>
      <c r="AC142" s="536"/>
      <c r="AD142" s="536"/>
      <c r="AE142" s="536"/>
      <c r="AF142" s="536"/>
      <c r="AG142" s="536"/>
      <c r="AH142" s="536"/>
      <c r="AI142" s="536"/>
      <c r="AJ142" s="548"/>
      <c r="AK142" s="548"/>
      <c r="AL142" s="548"/>
      <c r="AM142" s="536"/>
      <c r="AN142" s="536"/>
      <c r="AO142" s="521"/>
      <c r="AP142" s="509"/>
      <c r="AQ142" s="536"/>
      <c r="AR142" s="517"/>
      <c r="AS142" s="551"/>
    </row>
    <row r="143" spans="1:45" s="497" customFormat="1" x14ac:dyDescent="0.3">
      <c r="A143" s="509"/>
      <c r="B143" s="548"/>
      <c r="C143" s="536"/>
      <c r="D143" s="549"/>
      <c r="E143" s="552"/>
      <c r="F143" s="550"/>
      <c r="G143" s="549"/>
      <c r="H143" s="550"/>
      <c r="I143" s="514"/>
      <c r="J143" s="536"/>
      <c r="K143" s="536"/>
      <c r="L143" s="536"/>
      <c r="M143" s="536"/>
      <c r="N143" s="548"/>
      <c r="O143" s="548"/>
      <c r="P143" s="548"/>
      <c r="Q143" s="536"/>
      <c r="R143" s="510"/>
      <c r="S143" s="536"/>
      <c r="T143" s="536"/>
      <c r="U143" s="536"/>
      <c r="V143" s="510"/>
      <c r="W143" s="536"/>
      <c r="X143" s="536"/>
      <c r="Y143" s="536"/>
      <c r="Z143" s="518"/>
      <c r="AA143" s="536"/>
      <c r="AB143" s="536"/>
      <c r="AC143" s="536"/>
      <c r="AD143" s="536"/>
      <c r="AE143" s="536"/>
      <c r="AF143" s="536"/>
      <c r="AG143" s="536"/>
      <c r="AH143" s="536"/>
      <c r="AI143" s="536"/>
      <c r="AJ143" s="548"/>
      <c r="AK143" s="548"/>
      <c r="AL143" s="548"/>
      <c r="AM143" s="536"/>
      <c r="AN143" s="536"/>
      <c r="AO143" s="536"/>
      <c r="AP143" s="517"/>
      <c r="AQ143" s="536"/>
      <c r="AR143" s="517"/>
      <c r="AS143" s="551"/>
    </row>
    <row r="144" spans="1:45" s="497" customFormat="1" x14ac:dyDescent="0.3">
      <c r="A144" s="509"/>
      <c r="B144" s="548"/>
      <c r="C144" s="510"/>
      <c r="D144" s="549"/>
      <c r="E144" s="552"/>
      <c r="F144" s="550"/>
      <c r="G144" s="549"/>
      <c r="H144" s="550"/>
      <c r="I144" s="514"/>
      <c r="J144" s="536"/>
      <c r="K144" s="536"/>
      <c r="L144" s="536"/>
      <c r="M144" s="536"/>
      <c r="N144" s="548"/>
      <c r="O144" s="548"/>
      <c r="P144" s="548"/>
      <c r="Q144" s="536"/>
      <c r="R144" s="536"/>
      <c r="S144" s="536"/>
      <c r="T144" s="536"/>
      <c r="U144" s="536"/>
      <c r="V144" s="536"/>
      <c r="W144" s="536"/>
      <c r="X144" s="536"/>
      <c r="Y144" s="536"/>
      <c r="Z144" s="518"/>
      <c r="AA144" s="536"/>
      <c r="AB144" s="536"/>
      <c r="AC144" s="536"/>
      <c r="AD144" s="536"/>
      <c r="AE144" s="536"/>
      <c r="AF144" s="536"/>
      <c r="AG144" s="536"/>
      <c r="AH144" s="536"/>
      <c r="AI144" s="536"/>
      <c r="AJ144" s="536"/>
      <c r="AK144" s="548"/>
      <c r="AL144" s="548"/>
      <c r="AM144" s="536"/>
      <c r="AN144" s="536"/>
      <c r="AO144" s="521"/>
      <c r="AP144" s="509"/>
      <c r="AQ144" s="536"/>
      <c r="AR144" s="517"/>
      <c r="AS144" s="551"/>
    </row>
    <row r="145" spans="1:45" s="497" customFormat="1" x14ac:dyDescent="0.3">
      <c r="A145" s="509"/>
      <c r="B145" s="548"/>
      <c r="C145" s="536"/>
      <c r="D145" s="549"/>
      <c r="E145" s="552"/>
      <c r="F145" s="550"/>
      <c r="G145" s="549"/>
      <c r="H145" s="550"/>
      <c r="I145" s="514"/>
      <c r="J145" s="536"/>
      <c r="K145" s="536"/>
      <c r="L145" s="536"/>
      <c r="M145" s="536"/>
      <c r="N145" s="548"/>
      <c r="O145" s="548"/>
      <c r="P145" s="548"/>
      <c r="Q145" s="536"/>
      <c r="R145" s="510"/>
      <c r="S145" s="536"/>
      <c r="T145" s="536"/>
      <c r="U145" s="536"/>
      <c r="V145" s="536"/>
      <c r="W145" s="536"/>
      <c r="X145" s="536"/>
      <c r="Y145" s="536"/>
      <c r="Z145" s="518"/>
      <c r="AA145" s="536"/>
      <c r="AB145" s="536"/>
      <c r="AC145" s="536"/>
      <c r="AD145" s="536"/>
      <c r="AE145" s="536"/>
      <c r="AF145" s="536"/>
      <c r="AG145" s="536"/>
      <c r="AH145" s="536"/>
      <c r="AI145" s="536"/>
      <c r="AJ145" s="536"/>
      <c r="AK145" s="536"/>
      <c r="AL145" s="536"/>
      <c r="AM145" s="536"/>
      <c r="AN145" s="517"/>
      <c r="AO145" s="521"/>
      <c r="AP145" s="509"/>
      <c r="AQ145" s="536"/>
      <c r="AR145" s="517"/>
      <c r="AS145" s="551"/>
    </row>
    <row r="146" spans="1:45" s="497" customFormat="1" ht="27.75" customHeight="1" x14ac:dyDescent="0.3">
      <c r="A146" s="509"/>
      <c r="B146" s="548"/>
      <c r="C146" s="536"/>
      <c r="D146" s="549"/>
      <c r="E146" s="552"/>
      <c r="F146" s="550"/>
      <c r="G146" s="549"/>
      <c r="H146" s="550"/>
      <c r="I146" s="514"/>
      <c r="J146" s="536"/>
      <c r="K146" s="536"/>
      <c r="L146" s="536"/>
      <c r="M146" s="536"/>
      <c r="N146" s="548"/>
      <c r="O146" s="548"/>
      <c r="P146" s="548"/>
      <c r="Q146" s="536"/>
      <c r="R146" s="510"/>
      <c r="S146" s="536"/>
      <c r="T146" s="536"/>
      <c r="U146" s="536"/>
      <c r="V146" s="536"/>
      <c r="W146" s="536"/>
      <c r="X146" s="536"/>
      <c r="Y146" s="536"/>
      <c r="Z146" s="518"/>
      <c r="AA146" s="536"/>
      <c r="AB146" s="536"/>
      <c r="AC146" s="536"/>
      <c r="AD146" s="536"/>
      <c r="AE146" s="536"/>
      <c r="AF146" s="536"/>
      <c r="AG146" s="536"/>
      <c r="AH146" s="536"/>
      <c r="AI146" s="536"/>
      <c r="AJ146" s="536"/>
      <c r="AK146" s="536"/>
      <c r="AL146" s="536"/>
      <c r="AM146" s="536"/>
      <c r="AN146" s="517"/>
      <c r="AO146" s="521"/>
      <c r="AP146" s="509"/>
      <c r="AQ146" s="536"/>
      <c r="AR146" s="517"/>
      <c r="AS146" s="551"/>
    </row>
    <row r="147" spans="1:45" s="497" customFormat="1" x14ac:dyDescent="0.3">
      <c r="A147" s="509"/>
      <c r="B147" s="548"/>
      <c r="C147" s="510"/>
      <c r="D147" s="549"/>
      <c r="E147" s="552"/>
      <c r="F147" s="550"/>
      <c r="G147" s="549"/>
      <c r="H147" s="550"/>
      <c r="I147" s="514"/>
      <c r="J147" s="536"/>
      <c r="K147" s="536"/>
      <c r="L147" s="536"/>
      <c r="M147" s="536"/>
      <c r="N147" s="548"/>
      <c r="O147" s="548"/>
      <c r="P147" s="548"/>
      <c r="Q147" s="536"/>
      <c r="R147" s="510"/>
      <c r="S147" s="536"/>
      <c r="T147" s="536"/>
      <c r="U147" s="536"/>
      <c r="V147" s="510"/>
      <c r="W147" s="536"/>
      <c r="X147" s="536"/>
      <c r="Y147" s="536"/>
      <c r="Z147" s="518"/>
      <c r="AA147" s="536"/>
      <c r="AB147" s="536"/>
      <c r="AC147" s="536"/>
      <c r="AD147" s="536"/>
      <c r="AE147" s="536"/>
      <c r="AF147" s="536"/>
      <c r="AG147" s="536"/>
      <c r="AH147" s="536"/>
      <c r="AI147" s="536"/>
      <c r="AJ147" s="536"/>
      <c r="AK147" s="536"/>
      <c r="AL147" s="536"/>
      <c r="AM147" s="536"/>
      <c r="AN147" s="536"/>
      <c r="AO147" s="521"/>
      <c r="AP147" s="509"/>
      <c r="AQ147" s="536"/>
      <c r="AR147" s="517"/>
      <c r="AS147" s="551"/>
    </row>
    <row r="148" spans="1:45" s="497" customFormat="1" x14ac:dyDescent="0.3">
      <c r="A148" s="509"/>
      <c r="B148" s="548"/>
      <c r="C148" s="517"/>
      <c r="D148" s="549"/>
      <c r="E148" s="549"/>
      <c r="F148" s="550"/>
      <c r="G148" s="549"/>
      <c r="H148" s="550"/>
      <c r="I148" s="514"/>
      <c r="J148" s="517"/>
      <c r="K148" s="517"/>
      <c r="L148" s="517"/>
      <c r="M148" s="517"/>
      <c r="N148" s="517"/>
      <c r="O148" s="517"/>
      <c r="P148" s="517"/>
      <c r="Q148" s="536"/>
      <c r="R148" s="510"/>
      <c r="S148" s="517"/>
      <c r="T148" s="517"/>
      <c r="U148" s="517"/>
      <c r="V148" s="510"/>
      <c r="W148" s="517"/>
      <c r="X148" s="517"/>
      <c r="Y148" s="517"/>
      <c r="Z148" s="518"/>
      <c r="AA148" s="517"/>
      <c r="AB148" s="517"/>
      <c r="AC148" s="517"/>
      <c r="AD148" s="517"/>
      <c r="AE148" s="517"/>
      <c r="AF148" s="517"/>
      <c r="AG148" s="517"/>
      <c r="AH148" s="517"/>
      <c r="AI148" s="517"/>
      <c r="AJ148" s="517"/>
      <c r="AK148" s="517"/>
      <c r="AL148" s="517"/>
      <c r="AM148" s="517"/>
      <c r="AN148" s="517"/>
      <c r="AO148" s="521"/>
      <c r="AP148" s="509"/>
      <c r="AQ148" s="536"/>
      <c r="AR148" s="517"/>
      <c r="AS148" s="551"/>
    </row>
    <row r="149" spans="1:45" s="497" customFormat="1" x14ac:dyDescent="0.3">
      <c r="A149" s="509"/>
      <c r="B149" s="548"/>
      <c r="C149" s="517"/>
      <c r="D149" s="549"/>
      <c r="E149" s="549"/>
      <c r="F149" s="550"/>
      <c r="G149" s="549"/>
      <c r="H149" s="550"/>
      <c r="I149" s="514"/>
      <c r="J149" s="517"/>
      <c r="K149" s="517"/>
      <c r="L149" s="517"/>
      <c r="M149" s="517"/>
      <c r="N149" s="517"/>
      <c r="O149" s="517"/>
      <c r="P149" s="517"/>
      <c r="Q149" s="536"/>
      <c r="R149" s="510"/>
      <c r="S149" s="517"/>
      <c r="T149" s="517"/>
      <c r="U149" s="517"/>
      <c r="V149" s="517"/>
      <c r="W149" s="517"/>
      <c r="X149" s="517"/>
      <c r="Y149" s="517"/>
      <c r="Z149" s="518"/>
      <c r="AA149" s="517"/>
      <c r="AB149" s="517"/>
      <c r="AC149" s="517"/>
      <c r="AD149" s="517"/>
      <c r="AE149" s="517"/>
      <c r="AF149" s="517"/>
      <c r="AG149" s="517"/>
      <c r="AH149" s="517"/>
      <c r="AI149" s="517"/>
      <c r="AJ149" s="517"/>
      <c r="AK149" s="517"/>
      <c r="AL149" s="517"/>
      <c r="AM149" s="517"/>
      <c r="AN149" s="517"/>
      <c r="AO149" s="521"/>
      <c r="AP149" s="509"/>
      <c r="AQ149" s="536"/>
      <c r="AR149" s="517"/>
      <c r="AS149" s="551"/>
    </row>
    <row r="150" spans="1:45" s="497" customFormat="1" x14ac:dyDescent="0.3">
      <c r="A150" s="509"/>
      <c r="B150" s="548"/>
      <c r="C150" s="517"/>
      <c r="D150" s="549"/>
      <c r="E150" s="549"/>
      <c r="F150" s="550"/>
      <c r="G150" s="549"/>
      <c r="H150" s="550"/>
      <c r="I150" s="514"/>
      <c r="J150" s="517"/>
      <c r="K150" s="517"/>
      <c r="L150" s="517"/>
      <c r="M150" s="517"/>
      <c r="N150" s="517"/>
      <c r="O150" s="517"/>
      <c r="P150" s="517"/>
      <c r="Q150" s="554"/>
      <c r="R150" s="510"/>
      <c r="S150" s="517"/>
      <c r="T150" s="517"/>
      <c r="U150" s="517"/>
      <c r="V150" s="517"/>
      <c r="W150" s="517"/>
      <c r="X150" s="517"/>
      <c r="Y150" s="517"/>
      <c r="Z150" s="518"/>
      <c r="AA150" s="517"/>
      <c r="AB150" s="517"/>
      <c r="AC150" s="517"/>
      <c r="AD150" s="517"/>
      <c r="AE150" s="517"/>
      <c r="AF150" s="517"/>
      <c r="AG150" s="517"/>
      <c r="AH150" s="536"/>
      <c r="AI150" s="517"/>
      <c r="AJ150" s="517"/>
      <c r="AK150" s="517"/>
      <c r="AL150" s="517"/>
      <c r="AM150" s="517"/>
      <c r="AN150" s="517"/>
      <c r="AO150" s="518"/>
      <c r="AP150" s="509"/>
      <c r="AQ150" s="536"/>
      <c r="AR150" s="517"/>
      <c r="AS150" s="551"/>
    </row>
    <row r="151" spans="1:45" s="497" customFormat="1" x14ac:dyDescent="0.3">
      <c r="A151" s="509"/>
      <c r="B151" s="548"/>
      <c r="C151" s="517"/>
      <c r="D151" s="549"/>
      <c r="E151" s="549"/>
      <c r="F151" s="550"/>
      <c r="G151" s="549"/>
      <c r="H151" s="550"/>
      <c r="I151" s="514"/>
      <c r="J151" s="517"/>
      <c r="K151" s="517"/>
      <c r="L151" s="517"/>
      <c r="M151" s="517"/>
      <c r="N151" s="517"/>
      <c r="O151" s="517"/>
      <c r="P151" s="517"/>
      <c r="Q151" s="536"/>
      <c r="R151" s="510"/>
      <c r="S151" s="517"/>
      <c r="T151" s="517"/>
      <c r="U151" s="517"/>
      <c r="V151" s="517"/>
      <c r="W151" s="517"/>
      <c r="X151" s="517"/>
      <c r="Y151" s="517"/>
      <c r="Z151" s="518"/>
      <c r="AA151" s="517"/>
      <c r="AB151" s="517"/>
      <c r="AC151" s="517"/>
      <c r="AD151" s="517"/>
      <c r="AE151" s="517"/>
      <c r="AF151" s="517"/>
      <c r="AG151" s="517"/>
      <c r="AH151" s="517"/>
      <c r="AI151" s="517"/>
      <c r="AJ151" s="517"/>
      <c r="AK151" s="517"/>
      <c r="AL151" s="517"/>
      <c r="AM151" s="517"/>
      <c r="AN151" s="517"/>
      <c r="AO151" s="521"/>
      <c r="AP151" s="509"/>
      <c r="AQ151" s="536"/>
      <c r="AR151" s="517"/>
      <c r="AS151" s="551"/>
    </row>
    <row r="152" spans="1:45" s="497" customFormat="1" x14ac:dyDescent="0.3">
      <c r="A152" s="509"/>
      <c r="B152" s="548"/>
      <c r="C152" s="517"/>
      <c r="D152" s="549"/>
      <c r="E152" s="549"/>
      <c r="F152" s="550"/>
      <c r="G152" s="549"/>
      <c r="H152" s="550"/>
      <c r="I152" s="514"/>
      <c r="J152" s="517"/>
      <c r="K152" s="517"/>
      <c r="L152" s="517"/>
      <c r="M152" s="517"/>
      <c r="N152" s="517"/>
      <c r="O152" s="517"/>
      <c r="P152" s="517"/>
      <c r="Q152" s="536"/>
      <c r="R152" s="510"/>
      <c r="S152" s="517"/>
      <c r="T152" s="517"/>
      <c r="U152" s="517"/>
      <c r="V152" s="517"/>
      <c r="W152" s="517"/>
      <c r="X152" s="517"/>
      <c r="Y152" s="517"/>
      <c r="Z152" s="518"/>
      <c r="AA152" s="517"/>
      <c r="AB152" s="517"/>
      <c r="AC152" s="517"/>
      <c r="AD152" s="517"/>
      <c r="AE152" s="517"/>
      <c r="AF152" s="517"/>
      <c r="AG152" s="517"/>
      <c r="AH152" s="517"/>
      <c r="AI152" s="517"/>
      <c r="AJ152" s="517"/>
      <c r="AK152" s="517"/>
      <c r="AL152" s="517"/>
      <c r="AM152" s="517"/>
      <c r="AN152" s="517"/>
      <c r="AO152" s="521"/>
      <c r="AP152" s="509"/>
      <c r="AQ152" s="536"/>
      <c r="AR152" s="517"/>
      <c r="AS152" s="551"/>
    </row>
    <row r="153" spans="1:45" s="497" customFormat="1" x14ac:dyDescent="0.3">
      <c r="A153" s="509"/>
      <c r="B153" s="548"/>
      <c r="C153" s="536"/>
      <c r="D153" s="549"/>
      <c r="E153" s="552"/>
      <c r="F153" s="550"/>
      <c r="G153" s="549"/>
      <c r="H153" s="550"/>
      <c r="I153" s="514"/>
      <c r="J153" s="536"/>
      <c r="K153" s="536"/>
      <c r="L153" s="536"/>
      <c r="M153" s="536"/>
      <c r="N153" s="548"/>
      <c r="O153" s="536"/>
      <c r="P153" s="536"/>
      <c r="Q153" s="536"/>
      <c r="R153" s="510"/>
      <c r="S153" s="536"/>
      <c r="T153" s="536"/>
      <c r="U153" s="536"/>
      <c r="V153" s="536"/>
      <c r="W153" s="536"/>
      <c r="X153" s="536"/>
      <c r="Y153" s="536"/>
      <c r="Z153" s="518"/>
      <c r="AA153" s="536"/>
      <c r="AB153" s="536"/>
      <c r="AC153" s="536"/>
      <c r="AD153" s="536"/>
      <c r="AE153" s="536"/>
      <c r="AF153" s="536"/>
      <c r="AG153" s="536"/>
      <c r="AH153" s="536"/>
      <c r="AI153" s="536"/>
      <c r="AJ153" s="536"/>
      <c r="AK153" s="536"/>
      <c r="AL153" s="536"/>
      <c r="AM153" s="536"/>
      <c r="AN153" s="517"/>
      <c r="AO153" s="521"/>
      <c r="AP153" s="509"/>
      <c r="AQ153" s="536"/>
      <c r="AR153" s="517"/>
      <c r="AS153" s="551"/>
    </row>
    <row r="154" spans="1:45" s="497" customFormat="1" x14ac:dyDescent="0.3">
      <c r="A154" s="509"/>
      <c r="B154" s="548"/>
      <c r="C154" s="536"/>
      <c r="D154" s="549"/>
      <c r="E154" s="552"/>
      <c r="F154" s="550"/>
      <c r="G154" s="549"/>
      <c r="H154" s="550"/>
      <c r="I154" s="514"/>
      <c r="J154" s="536"/>
      <c r="K154" s="536"/>
      <c r="L154" s="536"/>
      <c r="M154" s="536"/>
      <c r="N154" s="548"/>
      <c r="O154" s="536"/>
      <c r="P154" s="536"/>
      <c r="Q154" s="536"/>
      <c r="R154" s="510"/>
      <c r="S154" s="536"/>
      <c r="T154" s="536"/>
      <c r="U154" s="536"/>
      <c r="V154" s="510"/>
      <c r="W154" s="536"/>
      <c r="X154" s="536"/>
      <c r="Y154" s="536"/>
      <c r="Z154" s="518"/>
      <c r="AA154" s="536"/>
      <c r="AB154" s="536"/>
      <c r="AC154" s="536"/>
      <c r="AD154" s="536"/>
      <c r="AE154" s="536"/>
      <c r="AF154" s="536"/>
      <c r="AG154" s="536"/>
      <c r="AH154" s="536"/>
      <c r="AI154" s="536"/>
      <c r="AJ154" s="536"/>
      <c r="AK154" s="536"/>
      <c r="AL154" s="536"/>
      <c r="AM154" s="536"/>
      <c r="AN154" s="517"/>
      <c r="AO154" s="521"/>
      <c r="AP154" s="509"/>
      <c r="AQ154" s="536"/>
      <c r="AR154" s="517"/>
      <c r="AS154" s="551"/>
    </row>
    <row r="155" spans="1:45" s="497" customFormat="1" x14ac:dyDescent="0.3">
      <c r="A155" s="509"/>
      <c r="B155" s="548"/>
      <c r="C155" s="510"/>
      <c r="D155" s="549"/>
      <c r="E155" s="552"/>
      <c r="F155" s="550"/>
      <c r="G155" s="549"/>
      <c r="H155" s="550"/>
      <c r="I155" s="514"/>
      <c r="J155" s="536"/>
      <c r="K155" s="536"/>
      <c r="L155" s="536"/>
      <c r="M155" s="536"/>
      <c r="N155" s="548"/>
      <c r="O155" s="536"/>
      <c r="P155" s="536"/>
      <c r="Q155" s="536"/>
      <c r="R155" s="510"/>
      <c r="S155" s="536"/>
      <c r="T155" s="536"/>
      <c r="U155" s="536"/>
      <c r="V155" s="536"/>
      <c r="W155" s="536"/>
      <c r="X155" s="536"/>
      <c r="Y155" s="536"/>
      <c r="Z155" s="518"/>
      <c r="AA155" s="536"/>
      <c r="AB155" s="536"/>
      <c r="AC155" s="536"/>
      <c r="AD155" s="536"/>
      <c r="AE155" s="536"/>
      <c r="AF155" s="536"/>
      <c r="AG155" s="536"/>
      <c r="AH155" s="536"/>
      <c r="AI155" s="536"/>
      <c r="AJ155" s="536"/>
      <c r="AK155" s="536"/>
      <c r="AL155" s="536"/>
      <c r="AM155" s="536"/>
      <c r="AN155" s="536"/>
      <c r="AO155" s="521"/>
      <c r="AP155" s="509"/>
      <c r="AQ155" s="536"/>
      <c r="AR155" s="517"/>
      <c r="AS155" s="551"/>
    </row>
    <row r="156" spans="1:45" s="497" customFormat="1" x14ac:dyDescent="0.3">
      <c r="A156" s="509"/>
      <c r="B156" s="548"/>
      <c r="C156" s="510"/>
      <c r="D156" s="549"/>
      <c r="E156" s="549"/>
      <c r="F156" s="550"/>
      <c r="G156" s="549"/>
      <c r="H156" s="550"/>
      <c r="I156" s="514"/>
      <c r="J156" s="517"/>
      <c r="K156" s="517"/>
      <c r="L156" s="517"/>
      <c r="M156" s="536"/>
      <c r="N156" s="548"/>
      <c r="O156" s="536"/>
      <c r="P156" s="536"/>
      <c r="Q156" s="536"/>
      <c r="R156" s="536"/>
      <c r="S156" s="536"/>
      <c r="T156" s="536"/>
      <c r="U156" s="536"/>
      <c r="V156" s="536"/>
      <c r="W156" s="536"/>
      <c r="X156" s="536"/>
      <c r="Y156" s="536"/>
      <c r="Z156" s="518"/>
      <c r="AA156" s="536"/>
      <c r="AB156" s="536"/>
      <c r="AC156" s="536"/>
      <c r="AD156" s="536"/>
      <c r="AE156" s="536"/>
      <c r="AF156" s="536"/>
      <c r="AG156" s="536"/>
      <c r="AH156" s="536"/>
      <c r="AI156" s="536"/>
      <c r="AJ156" s="536"/>
      <c r="AK156" s="536"/>
      <c r="AL156" s="536"/>
      <c r="AM156" s="536"/>
      <c r="AN156" s="536"/>
      <c r="AO156" s="521"/>
      <c r="AP156" s="509"/>
      <c r="AQ156" s="536"/>
      <c r="AR156" s="517"/>
      <c r="AS156" s="551"/>
    </row>
    <row r="157" spans="1:45" s="497" customFormat="1" x14ac:dyDescent="0.3">
      <c r="A157" s="509"/>
      <c r="B157" s="548"/>
      <c r="C157" s="510"/>
      <c r="D157" s="549"/>
      <c r="E157" s="549"/>
      <c r="F157" s="550"/>
      <c r="G157" s="549"/>
      <c r="H157" s="550"/>
      <c r="I157" s="514"/>
      <c r="J157" s="517"/>
      <c r="K157" s="517"/>
      <c r="L157" s="517"/>
      <c r="M157" s="536"/>
      <c r="N157" s="548"/>
      <c r="O157" s="536"/>
      <c r="P157" s="536"/>
      <c r="Q157" s="536"/>
      <c r="R157" s="510"/>
      <c r="S157" s="536"/>
      <c r="T157" s="536"/>
      <c r="U157" s="536"/>
      <c r="V157" s="536"/>
      <c r="W157" s="536"/>
      <c r="X157" s="536"/>
      <c r="Y157" s="536"/>
      <c r="Z157" s="518"/>
      <c r="AA157" s="536"/>
      <c r="AB157" s="536"/>
      <c r="AC157" s="536"/>
      <c r="AD157" s="536"/>
      <c r="AE157" s="536"/>
      <c r="AF157" s="536"/>
      <c r="AG157" s="536"/>
      <c r="AH157" s="536"/>
      <c r="AI157" s="536"/>
      <c r="AJ157" s="536"/>
      <c r="AK157" s="536"/>
      <c r="AL157" s="536"/>
      <c r="AM157" s="536"/>
      <c r="AN157" s="517"/>
      <c r="AO157" s="521"/>
      <c r="AP157" s="509"/>
      <c r="AQ157" s="536"/>
      <c r="AR157" s="517"/>
      <c r="AS157" s="551"/>
    </row>
    <row r="158" spans="1:45" s="497" customFormat="1" x14ac:dyDescent="0.3">
      <c r="A158" s="509"/>
      <c r="B158" s="548"/>
      <c r="C158" s="517"/>
      <c r="D158" s="549"/>
      <c r="E158" s="549"/>
      <c r="F158" s="550"/>
      <c r="G158" s="549"/>
      <c r="H158" s="550"/>
      <c r="I158" s="514"/>
      <c r="J158" s="517"/>
      <c r="K158" s="517"/>
      <c r="L158" s="517"/>
      <c r="M158" s="517"/>
      <c r="N158" s="517"/>
      <c r="O158" s="517"/>
      <c r="P158" s="517"/>
      <c r="Q158" s="536"/>
      <c r="R158" s="536"/>
      <c r="S158" s="536"/>
      <c r="T158" s="536"/>
      <c r="U158" s="536"/>
      <c r="V158" s="536"/>
      <c r="W158" s="517"/>
      <c r="X158" s="517"/>
      <c r="Y158" s="517"/>
      <c r="Z158" s="518"/>
      <c r="AA158" s="517"/>
      <c r="AB158" s="517"/>
      <c r="AC158" s="517"/>
      <c r="AD158" s="536"/>
      <c r="AE158" s="536"/>
      <c r="AF158" s="517"/>
      <c r="AG158" s="517"/>
      <c r="AH158" s="536"/>
      <c r="AI158" s="536"/>
      <c r="AJ158" s="536"/>
      <c r="AK158" s="536"/>
      <c r="AL158" s="536"/>
      <c r="AM158" s="536"/>
      <c r="AN158" s="517"/>
      <c r="AO158" s="521"/>
      <c r="AP158" s="509"/>
      <c r="AQ158" s="517"/>
      <c r="AR158" s="517"/>
      <c r="AS158" s="551"/>
    </row>
    <row r="159" spans="1:45" s="497" customFormat="1" x14ac:dyDescent="0.3">
      <c r="A159" s="509"/>
      <c r="B159" s="548"/>
      <c r="C159" s="510"/>
      <c r="D159" s="549"/>
      <c r="E159" s="549"/>
      <c r="F159" s="550"/>
      <c r="G159" s="549"/>
      <c r="H159" s="550"/>
      <c r="I159" s="514"/>
      <c r="J159" s="517"/>
      <c r="K159" s="517"/>
      <c r="L159" s="517"/>
      <c r="M159" s="517"/>
      <c r="N159" s="517"/>
      <c r="O159" s="517"/>
      <c r="P159" s="517"/>
      <c r="Q159" s="536"/>
      <c r="R159" s="510"/>
      <c r="S159" s="536"/>
      <c r="T159" s="536"/>
      <c r="U159" s="536"/>
      <c r="V159" s="536"/>
      <c r="W159" s="517"/>
      <c r="X159" s="517"/>
      <c r="Y159" s="517"/>
      <c r="Z159" s="518"/>
      <c r="AA159" s="517"/>
      <c r="AB159" s="517"/>
      <c r="AC159" s="517"/>
      <c r="AD159" s="536"/>
      <c r="AE159" s="536"/>
      <c r="AF159" s="517"/>
      <c r="AG159" s="517"/>
      <c r="AH159" s="536"/>
      <c r="AI159" s="536"/>
      <c r="AJ159" s="536"/>
      <c r="AK159" s="515"/>
      <c r="AL159" s="536"/>
      <c r="AM159" s="536"/>
      <c r="AN159" s="517"/>
      <c r="AO159" s="521"/>
      <c r="AP159" s="509"/>
      <c r="AQ159" s="517"/>
      <c r="AR159" s="517"/>
      <c r="AS159" s="551"/>
    </row>
    <row r="160" spans="1:45" s="497" customFormat="1" x14ac:dyDescent="0.3">
      <c r="A160" s="509"/>
      <c r="B160" s="548"/>
      <c r="C160" s="517"/>
      <c r="D160" s="549"/>
      <c r="E160" s="549"/>
      <c r="F160" s="550"/>
      <c r="G160" s="511"/>
      <c r="H160" s="513"/>
      <c r="I160" s="514"/>
      <c r="J160" s="517"/>
      <c r="K160" s="517"/>
      <c r="L160" s="517"/>
      <c r="M160" s="517"/>
      <c r="N160" s="517"/>
      <c r="O160" s="517"/>
      <c r="P160" s="517"/>
      <c r="Q160" s="510"/>
      <c r="R160" s="510"/>
      <c r="S160" s="510"/>
      <c r="T160" s="510"/>
      <c r="U160" s="510"/>
      <c r="V160" s="536"/>
      <c r="W160" s="536"/>
      <c r="X160" s="536"/>
      <c r="Y160" s="536"/>
      <c r="Z160" s="518"/>
      <c r="AA160" s="509"/>
      <c r="AB160" s="509"/>
      <c r="AC160" s="509"/>
      <c r="AD160" s="536"/>
      <c r="AE160" s="536"/>
      <c r="AF160" s="517"/>
      <c r="AG160" s="509"/>
      <c r="AH160" s="536"/>
      <c r="AI160" s="517"/>
      <c r="AJ160" s="509"/>
      <c r="AK160" s="536"/>
      <c r="AL160" s="515"/>
      <c r="AM160" s="536"/>
      <c r="AN160" s="517"/>
      <c r="AO160" s="521"/>
      <c r="AP160" s="509"/>
      <c r="AQ160" s="509"/>
      <c r="AR160" s="517"/>
      <c r="AS160" s="551"/>
    </row>
    <row r="161" spans="1:45" s="497" customFormat="1" x14ac:dyDescent="0.3">
      <c r="A161" s="509"/>
      <c r="B161" s="548"/>
      <c r="C161" s="510"/>
      <c r="D161" s="549"/>
      <c r="E161" s="552"/>
      <c r="F161" s="550"/>
      <c r="G161" s="511"/>
      <c r="H161" s="513"/>
      <c r="I161" s="514"/>
      <c r="J161" s="536"/>
      <c r="K161" s="536"/>
      <c r="L161" s="536"/>
      <c r="M161" s="536"/>
      <c r="N161" s="548"/>
      <c r="O161" s="536"/>
      <c r="P161" s="536"/>
      <c r="Q161" s="509"/>
      <c r="R161" s="510"/>
      <c r="S161" s="510"/>
      <c r="T161" s="510"/>
      <c r="U161" s="510"/>
      <c r="V161" s="536"/>
      <c r="W161" s="536"/>
      <c r="X161" s="536"/>
      <c r="Y161" s="536"/>
      <c r="Z161" s="518"/>
      <c r="AA161" s="509"/>
      <c r="AB161" s="509"/>
      <c r="AC161" s="509"/>
      <c r="AD161" s="536"/>
      <c r="AE161" s="536"/>
      <c r="AF161" s="536"/>
      <c r="AG161" s="509"/>
      <c r="AH161" s="536"/>
      <c r="AI161" s="536"/>
      <c r="AJ161" s="509"/>
      <c r="AK161" s="515"/>
      <c r="AL161" s="515"/>
      <c r="AM161" s="536"/>
      <c r="AN161" s="536"/>
      <c r="AO161" s="517"/>
      <c r="AP161" s="509"/>
      <c r="AQ161" s="517"/>
      <c r="AR161" s="509"/>
      <c r="AS161" s="551"/>
    </row>
    <row r="162" spans="1:45" s="497" customFormat="1" x14ac:dyDescent="0.3">
      <c r="A162" s="509"/>
      <c r="B162" s="548"/>
      <c r="C162" s="510"/>
      <c r="D162" s="549"/>
      <c r="E162" s="552"/>
      <c r="F162" s="550"/>
      <c r="G162" s="511"/>
      <c r="H162" s="513"/>
      <c r="I162" s="514"/>
      <c r="J162" s="536"/>
      <c r="K162" s="536"/>
      <c r="L162" s="536"/>
      <c r="M162" s="536"/>
      <c r="N162" s="548"/>
      <c r="O162" s="536"/>
      <c r="P162" s="536"/>
      <c r="Q162" s="509"/>
      <c r="R162" s="510"/>
      <c r="S162" s="510"/>
      <c r="T162" s="510"/>
      <c r="U162" s="510"/>
      <c r="V162" s="536"/>
      <c r="W162" s="536"/>
      <c r="X162" s="536"/>
      <c r="Y162" s="536"/>
      <c r="Z162" s="518"/>
      <c r="AA162" s="509"/>
      <c r="AB162" s="509"/>
      <c r="AC162" s="509"/>
      <c r="AD162" s="536"/>
      <c r="AE162" s="536"/>
      <c r="AF162" s="536"/>
      <c r="AG162" s="509"/>
      <c r="AH162" s="536"/>
      <c r="AI162" s="536"/>
      <c r="AJ162" s="509"/>
      <c r="AK162" s="536"/>
      <c r="AL162" s="536"/>
      <c r="AM162" s="536"/>
      <c r="AN162" s="517"/>
      <c r="AO162" s="521"/>
      <c r="AP162" s="509"/>
      <c r="AQ162" s="517"/>
      <c r="AR162" s="509"/>
      <c r="AS162" s="551"/>
    </row>
    <row r="163" spans="1:45" s="497" customFormat="1" x14ac:dyDescent="0.3">
      <c r="A163" s="509"/>
      <c r="B163" s="548"/>
      <c r="C163" s="517"/>
      <c r="D163" s="549"/>
      <c r="E163" s="552"/>
      <c r="F163" s="550"/>
      <c r="G163" s="511"/>
      <c r="H163" s="513"/>
      <c r="I163" s="514"/>
      <c r="J163" s="536"/>
      <c r="K163" s="536"/>
      <c r="L163" s="536"/>
      <c r="M163" s="536"/>
      <c r="N163" s="548"/>
      <c r="O163" s="536"/>
      <c r="P163" s="536"/>
      <c r="Q163" s="510"/>
      <c r="R163" s="510"/>
      <c r="S163" s="510"/>
      <c r="T163" s="510"/>
      <c r="U163" s="510"/>
      <c r="V163" s="536"/>
      <c r="W163" s="536"/>
      <c r="X163" s="536"/>
      <c r="Y163" s="536"/>
      <c r="Z163" s="518"/>
      <c r="AA163" s="509"/>
      <c r="AB163" s="509"/>
      <c r="AC163" s="509"/>
      <c r="AD163" s="536"/>
      <c r="AE163" s="536"/>
      <c r="AF163" s="536"/>
      <c r="AG163" s="509"/>
      <c r="AH163" s="536"/>
      <c r="AI163" s="517"/>
      <c r="AJ163" s="536"/>
      <c r="AK163" s="536"/>
      <c r="AL163" s="515"/>
      <c r="AM163" s="536"/>
      <c r="AN163" s="517"/>
      <c r="AO163" s="521"/>
      <c r="AP163" s="509"/>
      <c r="AQ163" s="509"/>
      <c r="AR163" s="517"/>
      <c r="AS163" s="551"/>
    </row>
    <row r="164" spans="1:45" s="497" customFormat="1" x14ac:dyDescent="0.3">
      <c r="A164" s="509"/>
      <c r="B164" s="548"/>
      <c r="C164" s="517"/>
      <c r="D164" s="532"/>
      <c r="E164" s="532"/>
      <c r="F164" s="555"/>
      <c r="G164" s="511"/>
      <c r="H164" s="513"/>
      <c r="I164" s="514"/>
      <c r="J164" s="536"/>
      <c r="K164" s="536"/>
      <c r="L164" s="536"/>
      <c r="M164" s="536"/>
      <c r="N164" s="548"/>
      <c r="O164" s="536"/>
      <c r="P164" s="536"/>
      <c r="Q164" s="510"/>
      <c r="R164" s="510"/>
      <c r="S164" s="510"/>
      <c r="T164" s="510"/>
      <c r="U164" s="510"/>
      <c r="V164" s="510"/>
      <c r="W164" s="536"/>
      <c r="X164" s="536"/>
      <c r="Y164" s="536"/>
      <c r="Z164" s="518"/>
      <c r="AA164" s="509"/>
      <c r="AB164" s="509"/>
      <c r="AC164" s="509"/>
      <c r="AD164" s="536"/>
      <c r="AE164" s="536"/>
      <c r="AF164" s="509"/>
      <c r="AG164" s="509"/>
      <c r="AH164" s="536"/>
      <c r="AI164" s="536"/>
      <c r="AJ164" s="509"/>
      <c r="AK164" s="536"/>
      <c r="AL164" s="536"/>
      <c r="AM164" s="536"/>
      <c r="AN164" s="517"/>
      <c r="AO164" s="521"/>
      <c r="AP164" s="509"/>
      <c r="AQ164" s="536"/>
      <c r="AR164" s="517"/>
      <c r="AS164" s="551"/>
    </row>
    <row r="165" spans="1:45" s="497" customFormat="1" x14ac:dyDescent="0.3">
      <c r="A165" s="509"/>
      <c r="B165" s="548"/>
      <c r="C165" s="517"/>
      <c r="D165" s="549"/>
      <c r="E165" s="552"/>
      <c r="F165" s="550"/>
      <c r="G165" s="549"/>
      <c r="H165" s="550"/>
      <c r="I165" s="514"/>
      <c r="J165" s="536"/>
      <c r="K165" s="536"/>
      <c r="L165" s="536"/>
      <c r="M165" s="536"/>
      <c r="N165" s="548"/>
      <c r="O165" s="536"/>
      <c r="P165" s="536"/>
      <c r="Q165" s="536"/>
      <c r="R165" s="510"/>
      <c r="S165" s="546"/>
      <c r="T165" s="546"/>
      <c r="U165" s="546"/>
      <c r="V165" s="510"/>
      <c r="W165" s="536"/>
      <c r="X165" s="536"/>
      <c r="Y165" s="536"/>
      <c r="Z165" s="518"/>
      <c r="AA165" s="536"/>
      <c r="AB165" s="536"/>
      <c r="AC165" s="536"/>
      <c r="AD165" s="536"/>
      <c r="AE165" s="536"/>
      <c r="AF165" s="536"/>
      <c r="AG165" s="536"/>
      <c r="AH165" s="536"/>
      <c r="AI165" s="536"/>
      <c r="AJ165" s="536"/>
      <c r="AK165" s="536"/>
      <c r="AL165" s="536"/>
      <c r="AM165" s="536"/>
      <c r="AN165" s="517"/>
      <c r="AO165" s="521"/>
      <c r="AP165" s="509"/>
      <c r="AQ165" s="536"/>
      <c r="AR165" s="517"/>
      <c r="AS165" s="551"/>
    </row>
    <row r="166" spans="1:45" s="497" customFormat="1" x14ac:dyDescent="0.3">
      <c r="A166" s="509"/>
      <c r="B166" s="548"/>
      <c r="C166" s="517"/>
      <c r="D166" s="549"/>
      <c r="E166" s="552"/>
      <c r="F166" s="550"/>
      <c r="G166" s="549"/>
      <c r="H166" s="550"/>
      <c r="I166" s="514"/>
      <c r="J166" s="536"/>
      <c r="K166" s="536"/>
      <c r="L166" s="536"/>
      <c r="M166" s="536"/>
      <c r="N166" s="548"/>
      <c r="O166" s="536"/>
      <c r="P166" s="536"/>
      <c r="Q166" s="536"/>
      <c r="R166" s="510"/>
      <c r="S166" s="536"/>
      <c r="T166" s="536"/>
      <c r="U166" s="536"/>
      <c r="V166" s="536"/>
      <c r="W166" s="536"/>
      <c r="X166" s="536"/>
      <c r="Y166" s="536"/>
      <c r="Z166" s="518"/>
      <c r="AA166" s="536"/>
      <c r="AB166" s="536"/>
      <c r="AC166" s="536"/>
      <c r="AD166" s="536"/>
      <c r="AE166" s="536"/>
      <c r="AF166" s="536"/>
      <c r="AG166" s="536"/>
      <c r="AH166" s="536"/>
      <c r="AI166" s="536"/>
      <c r="AJ166" s="536"/>
      <c r="AK166" s="536"/>
      <c r="AL166" s="536"/>
      <c r="AM166" s="536"/>
      <c r="AN166" s="517"/>
      <c r="AO166" s="521"/>
      <c r="AP166" s="509"/>
      <c r="AQ166" s="536"/>
      <c r="AR166" s="517"/>
      <c r="AS166" s="551"/>
    </row>
    <row r="167" spans="1:45" s="497" customFormat="1" x14ac:dyDescent="0.3">
      <c r="A167" s="509"/>
      <c r="B167" s="548"/>
      <c r="C167" s="517"/>
      <c r="D167" s="549"/>
      <c r="E167" s="552"/>
      <c r="F167" s="550"/>
      <c r="G167" s="549"/>
      <c r="H167" s="550"/>
      <c r="I167" s="514"/>
      <c r="J167" s="536"/>
      <c r="K167" s="536"/>
      <c r="L167" s="536"/>
      <c r="M167" s="536"/>
      <c r="N167" s="548"/>
      <c r="O167" s="536"/>
      <c r="P167" s="536"/>
      <c r="Q167" s="536"/>
      <c r="R167" s="510"/>
      <c r="S167" s="536"/>
      <c r="T167" s="536"/>
      <c r="U167" s="536"/>
      <c r="V167" s="522"/>
      <c r="W167" s="536"/>
      <c r="X167" s="536"/>
      <c r="Y167" s="536"/>
      <c r="Z167" s="518"/>
      <c r="AA167" s="536"/>
      <c r="AB167" s="536"/>
      <c r="AC167" s="536"/>
      <c r="AD167" s="536"/>
      <c r="AE167" s="536"/>
      <c r="AF167" s="536"/>
      <c r="AG167" s="536"/>
      <c r="AH167" s="536"/>
      <c r="AI167" s="536"/>
      <c r="AJ167" s="536"/>
      <c r="AK167" s="536"/>
      <c r="AL167" s="536"/>
      <c r="AM167" s="536"/>
      <c r="AN167" s="517"/>
      <c r="AO167" s="521"/>
      <c r="AP167" s="509"/>
      <c r="AQ167" s="536"/>
      <c r="AR167" s="517"/>
      <c r="AS167" s="551"/>
    </row>
    <row r="168" spans="1:45" s="497" customFormat="1" x14ac:dyDescent="0.3">
      <c r="A168" s="509"/>
      <c r="B168" s="548"/>
      <c r="C168" s="517"/>
      <c r="D168" s="549"/>
      <c r="E168" s="552"/>
      <c r="F168" s="550"/>
      <c r="G168" s="549"/>
      <c r="H168" s="550"/>
      <c r="I168" s="514"/>
      <c r="J168" s="536"/>
      <c r="K168" s="536"/>
      <c r="L168" s="536"/>
      <c r="M168" s="536"/>
      <c r="N168" s="548"/>
      <c r="O168" s="536"/>
      <c r="P168" s="536"/>
      <c r="Q168" s="536"/>
      <c r="R168" s="510"/>
      <c r="S168" s="536"/>
      <c r="T168" s="536"/>
      <c r="U168" s="536"/>
      <c r="V168" s="536"/>
      <c r="W168" s="536"/>
      <c r="X168" s="536"/>
      <c r="Y168" s="536"/>
      <c r="Z168" s="518"/>
      <c r="AA168" s="536"/>
      <c r="AB168" s="536"/>
      <c r="AC168" s="536"/>
      <c r="AD168" s="536"/>
      <c r="AE168" s="536"/>
      <c r="AF168" s="536"/>
      <c r="AG168" s="536"/>
      <c r="AH168" s="536"/>
      <c r="AI168" s="536"/>
      <c r="AJ168" s="536"/>
      <c r="AK168" s="536"/>
      <c r="AL168" s="536"/>
      <c r="AM168" s="536"/>
      <c r="AN168" s="517"/>
      <c r="AO168" s="521"/>
      <c r="AP168" s="509"/>
      <c r="AQ168" s="536"/>
      <c r="AR168" s="517"/>
      <c r="AS168" s="551"/>
    </row>
    <row r="169" spans="1:45" s="497" customFormat="1" x14ac:dyDescent="0.3">
      <c r="A169" s="509"/>
      <c r="B169" s="548"/>
      <c r="C169" s="517"/>
      <c r="D169" s="549"/>
      <c r="E169" s="552"/>
      <c r="F169" s="550"/>
      <c r="G169" s="549"/>
      <c r="H169" s="550"/>
      <c r="I169" s="514"/>
      <c r="J169" s="536"/>
      <c r="K169" s="536"/>
      <c r="L169" s="536"/>
      <c r="M169" s="536"/>
      <c r="N169" s="548"/>
      <c r="O169" s="536"/>
      <c r="P169" s="536"/>
      <c r="Q169" s="536"/>
      <c r="R169" s="510"/>
      <c r="S169" s="536"/>
      <c r="T169" s="536"/>
      <c r="U169" s="536"/>
      <c r="V169" s="536"/>
      <c r="W169" s="536"/>
      <c r="X169" s="536"/>
      <c r="Y169" s="536"/>
      <c r="Z169" s="518"/>
      <c r="AA169" s="536"/>
      <c r="AB169" s="536"/>
      <c r="AC169" s="536"/>
      <c r="AD169" s="536"/>
      <c r="AE169" s="536"/>
      <c r="AF169" s="536"/>
      <c r="AG169" s="536"/>
      <c r="AH169" s="536"/>
      <c r="AI169" s="536"/>
      <c r="AJ169" s="536"/>
      <c r="AK169" s="536"/>
      <c r="AL169" s="536"/>
      <c r="AM169" s="536"/>
      <c r="AN169" s="517"/>
      <c r="AO169" s="518"/>
      <c r="AP169" s="509"/>
      <c r="AQ169" s="536"/>
      <c r="AR169" s="517"/>
      <c r="AS169" s="551"/>
    </row>
    <row r="170" spans="1:45" s="497" customFormat="1" x14ac:dyDescent="0.3">
      <c r="A170" s="509"/>
      <c r="B170" s="548"/>
      <c r="C170" s="517"/>
      <c r="D170" s="549"/>
      <c r="E170" s="552"/>
      <c r="F170" s="550"/>
      <c r="G170" s="549"/>
      <c r="H170" s="550"/>
      <c r="I170" s="514"/>
      <c r="J170" s="536"/>
      <c r="K170" s="536"/>
      <c r="L170" s="536"/>
      <c r="M170" s="536"/>
      <c r="N170" s="548"/>
      <c r="O170" s="536"/>
      <c r="P170" s="536"/>
      <c r="Q170" s="536"/>
      <c r="R170" s="510"/>
      <c r="S170" s="536"/>
      <c r="T170" s="536"/>
      <c r="U170" s="536"/>
      <c r="V170" s="536"/>
      <c r="W170" s="536"/>
      <c r="X170" s="536"/>
      <c r="Y170" s="536"/>
      <c r="Z170" s="518"/>
      <c r="AA170" s="536"/>
      <c r="AB170" s="536"/>
      <c r="AC170" s="536"/>
      <c r="AD170" s="536"/>
      <c r="AE170" s="536"/>
      <c r="AF170" s="536"/>
      <c r="AG170" s="536"/>
      <c r="AH170" s="536"/>
      <c r="AI170" s="536"/>
      <c r="AJ170" s="536"/>
      <c r="AK170" s="536"/>
      <c r="AL170" s="536"/>
      <c r="AM170" s="536"/>
      <c r="AN170" s="517"/>
      <c r="AO170" s="517"/>
      <c r="AP170" s="517"/>
      <c r="AQ170" s="536"/>
      <c r="AR170" s="517"/>
      <c r="AS170" s="551"/>
    </row>
    <row r="171" spans="1:45" s="497" customFormat="1" x14ac:dyDescent="0.3">
      <c r="A171" s="509"/>
      <c r="B171" s="548"/>
      <c r="C171" s="517"/>
      <c r="D171" s="549"/>
      <c r="E171" s="552"/>
      <c r="F171" s="550"/>
      <c r="G171" s="549"/>
      <c r="H171" s="550"/>
      <c r="I171" s="514"/>
      <c r="J171" s="536"/>
      <c r="K171" s="536"/>
      <c r="L171" s="536"/>
      <c r="M171" s="536"/>
      <c r="N171" s="548"/>
      <c r="O171" s="536"/>
      <c r="P171" s="536"/>
      <c r="Q171" s="536"/>
      <c r="R171" s="510"/>
      <c r="S171" s="536"/>
      <c r="T171" s="536"/>
      <c r="U171" s="536"/>
      <c r="V171" s="510"/>
      <c r="W171" s="536"/>
      <c r="X171" s="536"/>
      <c r="Y171" s="536"/>
      <c r="Z171" s="518"/>
      <c r="AA171" s="536"/>
      <c r="AB171" s="536"/>
      <c r="AC171" s="536"/>
      <c r="AD171" s="536"/>
      <c r="AE171" s="536"/>
      <c r="AF171" s="536"/>
      <c r="AG171" s="536"/>
      <c r="AH171" s="536"/>
      <c r="AI171" s="536"/>
      <c r="AJ171" s="536"/>
      <c r="AK171" s="536"/>
      <c r="AL171" s="536"/>
      <c r="AM171" s="536"/>
      <c r="AN171" s="517"/>
      <c r="AO171" s="521"/>
      <c r="AP171" s="509"/>
      <c r="AQ171" s="536"/>
      <c r="AR171" s="517"/>
      <c r="AS171" s="551"/>
    </row>
    <row r="172" spans="1:45" s="497" customFormat="1" x14ac:dyDescent="0.3">
      <c r="A172" s="509"/>
      <c r="B172" s="548"/>
      <c r="C172" s="517"/>
      <c r="D172" s="549"/>
      <c r="E172" s="552"/>
      <c r="F172" s="550"/>
      <c r="G172" s="549"/>
      <c r="H172" s="550"/>
      <c r="I172" s="514"/>
      <c r="J172" s="536"/>
      <c r="K172" s="536"/>
      <c r="L172" s="536"/>
      <c r="M172" s="536"/>
      <c r="N172" s="548"/>
      <c r="O172" s="536"/>
      <c r="P172" s="536"/>
      <c r="Q172" s="536"/>
      <c r="R172" s="510"/>
      <c r="S172" s="536"/>
      <c r="T172" s="536"/>
      <c r="U172" s="536"/>
      <c r="V172" s="536"/>
      <c r="W172" s="536"/>
      <c r="X172" s="536"/>
      <c r="Y172" s="536"/>
      <c r="Z172" s="518"/>
      <c r="AA172" s="536"/>
      <c r="AB172" s="536"/>
      <c r="AC172" s="536"/>
      <c r="AD172" s="536"/>
      <c r="AE172" s="536"/>
      <c r="AF172" s="536"/>
      <c r="AG172" s="536"/>
      <c r="AH172" s="536"/>
      <c r="AI172" s="536"/>
      <c r="AJ172" s="536"/>
      <c r="AK172" s="536"/>
      <c r="AL172" s="536"/>
      <c r="AM172" s="536"/>
      <c r="AN172" s="517"/>
      <c r="AO172" s="521"/>
      <c r="AP172" s="509"/>
      <c r="AQ172" s="536"/>
      <c r="AR172" s="517"/>
      <c r="AS172" s="551"/>
    </row>
    <row r="173" spans="1:45" s="497" customFormat="1" x14ac:dyDescent="0.3">
      <c r="A173" s="509"/>
      <c r="B173" s="548"/>
      <c r="C173" s="510"/>
      <c r="D173" s="549"/>
      <c r="E173" s="552"/>
      <c r="F173" s="550"/>
      <c r="G173" s="549"/>
      <c r="H173" s="550"/>
      <c r="I173" s="514"/>
      <c r="J173" s="536"/>
      <c r="K173" s="536"/>
      <c r="L173" s="536"/>
      <c r="M173" s="536"/>
      <c r="N173" s="548"/>
      <c r="O173" s="536"/>
      <c r="P173" s="536"/>
      <c r="Q173" s="536"/>
      <c r="R173" s="510"/>
      <c r="S173" s="536"/>
      <c r="T173" s="536"/>
      <c r="U173" s="536"/>
      <c r="V173" s="536"/>
      <c r="W173" s="536"/>
      <c r="X173" s="536"/>
      <c r="Y173" s="536"/>
      <c r="Z173" s="518"/>
      <c r="AA173" s="536"/>
      <c r="AB173" s="536"/>
      <c r="AC173" s="536"/>
      <c r="AD173" s="536"/>
      <c r="AE173" s="536"/>
      <c r="AF173" s="536"/>
      <c r="AG173" s="536"/>
      <c r="AH173" s="536"/>
      <c r="AI173" s="536"/>
      <c r="AJ173" s="536"/>
      <c r="AK173" s="536"/>
      <c r="AL173" s="536"/>
      <c r="AM173" s="536"/>
      <c r="AN173" s="536"/>
      <c r="AO173" s="517"/>
      <c r="AP173" s="509"/>
      <c r="AQ173" s="536"/>
      <c r="AR173" s="517"/>
      <c r="AS173" s="551"/>
    </row>
    <row r="174" spans="1:45" s="497" customFormat="1" x14ac:dyDescent="0.3">
      <c r="A174" s="509"/>
      <c r="B174" s="548"/>
      <c r="C174" s="517"/>
      <c r="D174" s="549"/>
      <c r="E174" s="552"/>
      <c r="F174" s="550"/>
      <c r="G174" s="549"/>
      <c r="H174" s="550"/>
      <c r="I174" s="514"/>
      <c r="J174" s="536"/>
      <c r="K174" s="536"/>
      <c r="L174" s="536"/>
      <c r="M174" s="536"/>
      <c r="N174" s="548"/>
      <c r="O174" s="536"/>
      <c r="P174" s="536"/>
      <c r="Q174" s="536"/>
      <c r="R174" s="510"/>
      <c r="S174" s="536"/>
      <c r="T174" s="536"/>
      <c r="U174" s="536"/>
      <c r="V174" s="536"/>
      <c r="W174" s="536"/>
      <c r="X174" s="536"/>
      <c r="Y174" s="536"/>
      <c r="Z174" s="518"/>
      <c r="AA174" s="536"/>
      <c r="AB174" s="536"/>
      <c r="AC174" s="536"/>
      <c r="AD174" s="536"/>
      <c r="AE174" s="536"/>
      <c r="AF174" s="536"/>
      <c r="AG174" s="536"/>
      <c r="AH174" s="536"/>
      <c r="AI174" s="536"/>
      <c r="AJ174" s="517"/>
      <c r="AK174" s="515"/>
      <c r="AL174" s="536"/>
      <c r="AM174" s="536"/>
      <c r="AN174" s="517"/>
      <c r="AO174" s="517"/>
      <c r="AP174" s="540"/>
      <c r="AQ174" s="536"/>
      <c r="AR174" s="517"/>
      <c r="AS174" s="551"/>
    </row>
    <row r="175" spans="1:45" s="497" customFormat="1" x14ac:dyDescent="0.3">
      <c r="A175" s="509"/>
      <c r="B175" s="548"/>
      <c r="C175" s="517"/>
      <c r="D175" s="549"/>
      <c r="E175" s="552"/>
      <c r="F175" s="550"/>
      <c r="G175" s="549"/>
      <c r="H175" s="550"/>
      <c r="I175" s="514"/>
      <c r="J175" s="536"/>
      <c r="K175" s="536"/>
      <c r="L175" s="536"/>
      <c r="M175" s="536"/>
      <c r="N175" s="548"/>
      <c r="O175" s="536"/>
      <c r="P175" s="536"/>
      <c r="Q175" s="536"/>
      <c r="R175" s="510"/>
      <c r="S175" s="536"/>
      <c r="T175" s="536"/>
      <c r="U175" s="536"/>
      <c r="V175" s="536"/>
      <c r="W175" s="536"/>
      <c r="X175" s="536"/>
      <c r="Y175" s="536"/>
      <c r="Z175" s="518"/>
      <c r="AA175" s="536"/>
      <c r="AB175" s="536"/>
      <c r="AC175" s="536"/>
      <c r="AD175" s="536"/>
      <c r="AE175" s="536"/>
      <c r="AF175" s="536"/>
      <c r="AG175" s="536"/>
      <c r="AH175" s="536"/>
      <c r="AI175" s="536"/>
      <c r="AJ175" s="536"/>
      <c r="AK175" s="515"/>
      <c r="AL175" s="536"/>
      <c r="AM175" s="536"/>
      <c r="AN175" s="517"/>
      <c r="AO175" s="521"/>
      <c r="AP175" s="509"/>
      <c r="AQ175" s="536"/>
      <c r="AR175" s="517"/>
      <c r="AS175" s="551"/>
    </row>
    <row r="176" spans="1:45" s="497" customFormat="1" x14ac:dyDescent="0.3">
      <c r="A176" s="509"/>
      <c r="B176" s="548"/>
      <c r="C176" s="517"/>
      <c r="D176" s="532"/>
      <c r="E176" s="532"/>
      <c r="F176" s="555"/>
      <c r="G176" s="511"/>
      <c r="H176" s="513"/>
      <c r="I176" s="514"/>
      <c r="J176" s="522"/>
      <c r="K176" s="522"/>
      <c r="L176" s="522"/>
      <c r="M176" s="510"/>
      <c r="N176" s="556"/>
      <c r="O176" s="510"/>
      <c r="P176" s="510"/>
      <c r="Q176" s="522"/>
      <c r="R176" s="510"/>
      <c r="S176" s="522"/>
      <c r="T176" s="522"/>
      <c r="U176" s="522"/>
      <c r="V176" s="510"/>
      <c r="W176" s="522"/>
      <c r="X176" s="522"/>
      <c r="Y176" s="522"/>
      <c r="Z176" s="518"/>
      <c r="AA176" s="510"/>
      <c r="AB176" s="510"/>
      <c r="AC176" s="510"/>
      <c r="AD176" s="522"/>
      <c r="AE176" s="522"/>
      <c r="AF176" s="522"/>
      <c r="AG176" s="522"/>
      <c r="AH176" s="522"/>
      <c r="AI176" s="517"/>
      <c r="AJ176" s="510"/>
      <c r="AK176" s="515"/>
      <c r="AL176" s="515"/>
      <c r="AM176" s="557"/>
      <c r="AN176" s="524"/>
      <c r="AO176" s="521"/>
      <c r="AP176" s="509"/>
      <c r="AQ176" s="510"/>
      <c r="AR176" s="524"/>
      <c r="AS176" s="551"/>
    </row>
    <row r="177" spans="1:45" s="497" customFormat="1" x14ac:dyDescent="0.3">
      <c r="A177" s="509"/>
      <c r="B177" s="548"/>
      <c r="C177" s="510"/>
      <c r="D177" s="532"/>
      <c r="E177" s="532"/>
      <c r="F177" s="555"/>
      <c r="G177" s="511"/>
      <c r="H177" s="513"/>
      <c r="I177" s="514"/>
      <c r="J177" s="522"/>
      <c r="K177" s="522"/>
      <c r="L177" s="522"/>
      <c r="M177" s="510"/>
      <c r="N177" s="556"/>
      <c r="O177" s="510"/>
      <c r="P177" s="510"/>
      <c r="Q177" s="522"/>
      <c r="R177" s="510"/>
      <c r="S177" s="522"/>
      <c r="T177" s="522"/>
      <c r="U177" s="522"/>
      <c r="V177" s="522"/>
      <c r="W177" s="522"/>
      <c r="X177" s="522"/>
      <c r="Y177" s="522"/>
      <c r="Z177" s="518"/>
      <c r="AA177" s="510"/>
      <c r="AB177" s="510"/>
      <c r="AC177" s="510"/>
      <c r="AD177" s="522"/>
      <c r="AE177" s="522"/>
      <c r="AF177" s="522"/>
      <c r="AG177" s="522"/>
      <c r="AH177" s="522"/>
      <c r="AI177" s="522"/>
      <c r="AJ177" s="510"/>
      <c r="AK177" s="528"/>
      <c r="AL177" s="515"/>
      <c r="AM177" s="516"/>
      <c r="AN177" s="536"/>
      <c r="AO177" s="521"/>
      <c r="AP177" s="509"/>
      <c r="AQ177" s="510"/>
      <c r="AR177" s="524"/>
      <c r="AS177" s="551"/>
    </row>
    <row r="178" spans="1:45" s="497" customFormat="1" x14ac:dyDescent="0.3">
      <c r="A178" s="509"/>
      <c r="B178" s="548"/>
      <c r="C178" s="517"/>
      <c r="D178" s="532"/>
      <c r="E178" s="532"/>
      <c r="F178" s="555"/>
      <c r="G178" s="511"/>
      <c r="H178" s="513"/>
      <c r="I178" s="514"/>
      <c r="J178" s="522"/>
      <c r="K178" s="522"/>
      <c r="L178" s="522"/>
      <c r="M178" s="510"/>
      <c r="N178" s="556"/>
      <c r="O178" s="510"/>
      <c r="P178" s="510"/>
      <c r="Q178" s="522"/>
      <c r="R178" s="510"/>
      <c r="S178" s="522"/>
      <c r="T178" s="522"/>
      <c r="U178" s="522"/>
      <c r="V178" s="522"/>
      <c r="W178" s="522"/>
      <c r="X178" s="522"/>
      <c r="Y178" s="522"/>
      <c r="Z178" s="518"/>
      <c r="AA178" s="510"/>
      <c r="AB178" s="510"/>
      <c r="AC178" s="510"/>
      <c r="AD178" s="522"/>
      <c r="AE178" s="522"/>
      <c r="AF178" s="522"/>
      <c r="AG178" s="522"/>
      <c r="AH178" s="522"/>
      <c r="AI178" s="522"/>
      <c r="AJ178" s="536"/>
      <c r="AK178" s="528"/>
      <c r="AL178" s="515"/>
      <c r="AM178" s="516"/>
      <c r="AN178" s="524"/>
      <c r="AO178" s="521"/>
      <c r="AP178" s="509"/>
      <c r="AQ178" s="510"/>
      <c r="AR178" s="524"/>
      <c r="AS178" s="551"/>
    </row>
    <row r="179" spans="1:45" s="497" customFormat="1" x14ac:dyDescent="0.3">
      <c r="A179" s="509"/>
      <c r="B179" s="548"/>
      <c r="C179" s="510"/>
      <c r="D179" s="534"/>
      <c r="E179" s="534"/>
      <c r="F179" s="558"/>
      <c r="G179" s="534"/>
      <c r="H179" s="526"/>
      <c r="I179" s="559"/>
      <c r="J179" s="538"/>
      <c r="K179" s="538"/>
      <c r="L179" s="538"/>
      <c r="M179" s="520"/>
      <c r="N179" s="560"/>
      <c r="O179" s="520"/>
      <c r="P179" s="520"/>
      <c r="Q179" s="520"/>
      <c r="R179" s="510"/>
      <c r="S179" s="522"/>
      <c r="T179" s="538"/>
      <c r="U179" s="520"/>
      <c r="V179" s="522"/>
      <c r="W179" s="522"/>
      <c r="X179" s="522"/>
      <c r="Y179" s="538"/>
      <c r="Z179" s="518"/>
      <c r="AA179" s="520"/>
      <c r="AB179" s="520"/>
      <c r="AC179" s="520"/>
      <c r="AD179" s="538"/>
      <c r="AE179" s="538"/>
      <c r="AF179" s="538"/>
      <c r="AG179" s="538"/>
      <c r="AH179" s="538"/>
      <c r="AI179" s="538"/>
      <c r="AJ179" s="520"/>
      <c r="AK179" s="528"/>
      <c r="AL179" s="528"/>
      <c r="AM179" s="527"/>
      <c r="AN179" s="524"/>
      <c r="AO179" s="521"/>
      <c r="AP179" s="509"/>
      <c r="AQ179" s="520"/>
      <c r="AR179" s="561"/>
      <c r="AS179" s="551"/>
    </row>
    <row r="180" spans="1:45" s="497" customFormat="1" x14ac:dyDescent="0.3">
      <c r="A180" s="509"/>
      <c r="B180" s="548"/>
      <c r="C180" s="510"/>
      <c r="D180" s="525"/>
      <c r="E180" s="525"/>
      <c r="F180" s="526"/>
      <c r="G180" s="525"/>
      <c r="H180" s="526"/>
      <c r="I180" s="559"/>
      <c r="J180" s="520"/>
      <c r="K180" s="520"/>
      <c r="L180" s="522"/>
      <c r="M180" s="520"/>
      <c r="N180" s="562"/>
      <c r="O180" s="518"/>
      <c r="P180" s="518"/>
      <c r="Q180" s="520"/>
      <c r="R180" s="510"/>
      <c r="S180" s="520"/>
      <c r="T180" s="520"/>
      <c r="U180" s="520"/>
      <c r="V180" s="510"/>
      <c r="W180" s="518"/>
      <c r="X180" s="518"/>
      <c r="Y180" s="518"/>
      <c r="Z180" s="518"/>
      <c r="AA180" s="518"/>
      <c r="AB180" s="518"/>
      <c r="AC180" s="518"/>
      <c r="AD180" s="518"/>
      <c r="AE180" s="520"/>
      <c r="AF180" s="518"/>
      <c r="AG180" s="518"/>
      <c r="AH180" s="518"/>
      <c r="AI180" s="518"/>
      <c r="AJ180" s="518"/>
      <c r="AK180" s="528"/>
      <c r="AL180" s="528"/>
      <c r="AM180" s="527"/>
      <c r="AN180" s="536"/>
      <c r="AO180" s="521"/>
      <c r="AP180" s="509"/>
      <c r="AQ180" s="518"/>
      <c r="AR180" s="519"/>
      <c r="AS180" s="551"/>
    </row>
    <row r="181" spans="1:45" s="497" customFormat="1" x14ac:dyDescent="0.3">
      <c r="A181" s="509"/>
      <c r="B181" s="548"/>
      <c r="C181" s="517"/>
      <c r="D181" s="525"/>
      <c r="E181" s="525"/>
      <c r="F181" s="526"/>
      <c r="G181" s="534"/>
      <c r="H181" s="526"/>
      <c r="I181" s="559"/>
      <c r="J181" s="520"/>
      <c r="K181" s="520"/>
      <c r="L181" s="520"/>
      <c r="M181" s="520"/>
      <c r="N181" s="562"/>
      <c r="O181" s="518"/>
      <c r="P181" s="518"/>
      <c r="Q181" s="520"/>
      <c r="R181" s="510"/>
      <c r="S181" s="520"/>
      <c r="T181" s="520"/>
      <c r="U181" s="520"/>
      <c r="V181" s="510"/>
      <c r="W181" s="518"/>
      <c r="X181" s="518"/>
      <c r="Y181" s="518"/>
      <c r="Z181" s="518"/>
      <c r="AA181" s="518"/>
      <c r="AB181" s="518"/>
      <c r="AC181" s="518"/>
      <c r="AD181" s="518"/>
      <c r="AE181" s="520"/>
      <c r="AF181" s="518"/>
      <c r="AG181" s="518"/>
      <c r="AH181" s="520"/>
      <c r="AI181" s="518"/>
      <c r="AJ181" s="518"/>
      <c r="AK181" s="528"/>
      <c r="AL181" s="528"/>
      <c r="AM181" s="527"/>
      <c r="AN181" s="518"/>
      <c r="AO181" s="521"/>
      <c r="AP181" s="509"/>
      <c r="AQ181" s="518"/>
      <c r="AR181" s="519"/>
      <c r="AS181" s="551"/>
    </row>
    <row r="182" spans="1:45" s="497" customFormat="1" x14ac:dyDescent="0.3">
      <c r="A182" s="509"/>
      <c r="B182" s="548"/>
      <c r="C182" s="517"/>
      <c r="D182" s="525"/>
      <c r="E182" s="512"/>
      <c r="F182" s="526"/>
      <c r="G182" s="525"/>
      <c r="H182" s="526"/>
      <c r="I182" s="559"/>
      <c r="J182" s="520"/>
      <c r="K182" s="520"/>
      <c r="L182" s="520"/>
      <c r="M182" s="520"/>
      <c r="N182" s="562"/>
      <c r="O182" s="518"/>
      <c r="P182" s="518"/>
      <c r="Q182" s="520"/>
      <c r="R182" s="510"/>
      <c r="S182" s="520"/>
      <c r="T182" s="520"/>
      <c r="U182" s="520"/>
      <c r="V182" s="510"/>
      <c r="W182" s="518"/>
      <c r="X182" s="518"/>
      <c r="Y182" s="518"/>
      <c r="Z182" s="518"/>
      <c r="AA182" s="518"/>
      <c r="AB182" s="518"/>
      <c r="AC182" s="518"/>
      <c r="AD182" s="518"/>
      <c r="AE182" s="520"/>
      <c r="AF182" s="518"/>
      <c r="AG182" s="518"/>
      <c r="AH182" s="520"/>
      <c r="AI182" s="518"/>
      <c r="AJ182" s="518"/>
      <c r="AK182" s="528"/>
      <c r="AL182" s="528"/>
      <c r="AM182" s="527"/>
      <c r="AN182" s="517"/>
      <c r="AO182" s="521"/>
      <c r="AP182" s="509"/>
      <c r="AQ182" s="518"/>
      <c r="AR182" s="519"/>
      <c r="AS182" s="551"/>
    </row>
    <row r="183" spans="1:45" s="497" customFormat="1" x14ac:dyDescent="0.3">
      <c r="A183" s="509"/>
      <c r="B183" s="548"/>
      <c r="C183" s="510"/>
      <c r="D183" s="525"/>
      <c r="E183" s="512"/>
      <c r="F183" s="526"/>
      <c r="G183" s="525"/>
      <c r="H183" s="526"/>
      <c r="I183" s="559"/>
      <c r="J183" s="520"/>
      <c r="K183" s="520"/>
      <c r="L183" s="520"/>
      <c r="M183" s="520"/>
      <c r="N183" s="562"/>
      <c r="O183" s="518"/>
      <c r="P183" s="518"/>
      <c r="Q183" s="520"/>
      <c r="R183" s="510"/>
      <c r="S183" s="520"/>
      <c r="T183" s="520"/>
      <c r="U183" s="520"/>
      <c r="V183" s="510"/>
      <c r="W183" s="520"/>
      <c r="X183" s="520"/>
      <c r="Y183" s="520"/>
      <c r="Z183" s="518"/>
      <c r="AA183" s="518"/>
      <c r="AB183" s="518"/>
      <c r="AC183" s="518"/>
      <c r="AD183" s="518"/>
      <c r="AE183" s="520"/>
      <c r="AF183" s="518"/>
      <c r="AG183" s="518"/>
      <c r="AH183" s="520"/>
      <c r="AI183" s="518"/>
      <c r="AJ183" s="518"/>
      <c r="AK183" s="517"/>
      <c r="AL183" s="528"/>
      <c r="AM183" s="527"/>
      <c r="AN183" s="518"/>
      <c r="AO183" s="521"/>
      <c r="AP183" s="509"/>
      <c r="AQ183" s="518"/>
      <c r="AR183" s="519"/>
      <c r="AS183" s="551"/>
    </row>
    <row r="184" spans="1:45" s="497" customFormat="1" x14ac:dyDescent="0.3">
      <c r="A184" s="509"/>
      <c r="B184" s="548"/>
      <c r="C184" s="517"/>
      <c r="D184" s="525"/>
      <c r="E184" s="512"/>
      <c r="F184" s="526"/>
      <c r="G184" s="525"/>
      <c r="H184" s="526"/>
      <c r="I184" s="559"/>
      <c r="J184" s="520"/>
      <c r="K184" s="520"/>
      <c r="L184" s="520"/>
      <c r="M184" s="520"/>
      <c r="N184" s="562"/>
      <c r="O184" s="518"/>
      <c r="P184" s="518"/>
      <c r="Q184" s="520"/>
      <c r="R184" s="510"/>
      <c r="S184" s="520"/>
      <c r="T184" s="520"/>
      <c r="U184" s="520"/>
      <c r="V184" s="510"/>
      <c r="W184" s="518"/>
      <c r="X184" s="518"/>
      <c r="Y184" s="518"/>
      <c r="Z184" s="518"/>
      <c r="AA184" s="518"/>
      <c r="AB184" s="518"/>
      <c r="AC184" s="518"/>
      <c r="AD184" s="518"/>
      <c r="AE184" s="520"/>
      <c r="AF184" s="518"/>
      <c r="AG184" s="518"/>
      <c r="AH184" s="520"/>
      <c r="AI184" s="518"/>
      <c r="AJ184" s="518"/>
      <c r="AK184" s="528"/>
      <c r="AL184" s="528"/>
      <c r="AM184" s="527"/>
      <c r="AN184" s="518"/>
      <c r="AO184" s="521"/>
      <c r="AP184" s="509"/>
      <c r="AQ184" s="518"/>
      <c r="AR184" s="519"/>
      <c r="AS184" s="551"/>
    </row>
    <row r="185" spans="1:45" s="497" customFormat="1" x14ac:dyDescent="0.3">
      <c r="A185" s="509"/>
      <c r="B185" s="548"/>
      <c r="C185" s="517"/>
      <c r="D185" s="525"/>
      <c r="E185" s="512"/>
      <c r="F185" s="526"/>
      <c r="G185" s="525"/>
      <c r="H185" s="526"/>
      <c r="I185" s="559"/>
      <c r="J185" s="520"/>
      <c r="K185" s="520"/>
      <c r="L185" s="520"/>
      <c r="M185" s="520"/>
      <c r="N185" s="562"/>
      <c r="O185" s="518"/>
      <c r="P185" s="518"/>
      <c r="Q185" s="520"/>
      <c r="R185" s="510"/>
      <c r="S185" s="520"/>
      <c r="T185" s="520"/>
      <c r="U185" s="520"/>
      <c r="V185" s="510"/>
      <c r="W185" s="518"/>
      <c r="X185" s="518"/>
      <c r="Y185" s="518"/>
      <c r="Z185" s="518"/>
      <c r="AA185" s="518"/>
      <c r="AB185" s="518"/>
      <c r="AC185" s="518"/>
      <c r="AD185" s="518"/>
      <c r="AE185" s="520"/>
      <c r="AF185" s="518"/>
      <c r="AG185" s="518"/>
      <c r="AH185" s="520"/>
      <c r="AI185" s="518"/>
      <c r="AJ185" s="518"/>
      <c r="AK185" s="563"/>
      <c r="AL185" s="517"/>
      <c r="AM185" s="517"/>
      <c r="AN185" s="517"/>
      <c r="AO185" s="521"/>
      <c r="AP185" s="509"/>
      <c r="AQ185" s="518"/>
      <c r="AR185" s="519"/>
      <c r="AS185" s="551"/>
    </row>
    <row r="186" spans="1:45" s="497" customFormat="1" x14ac:dyDescent="0.3">
      <c r="A186" s="509"/>
      <c r="B186" s="548"/>
      <c r="C186" s="517"/>
      <c r="D186" s="525"/>
      <c r="E186" s="512"/>
      <c r="F186" s="526"/>
      <c r="G186" s="525"/>
      <c r="H186" s="526"/>
      <c r="I186" s="559"/>
      <c r="J186" s="520"/>
      <c r="K186" s="520"/>
      <c r="L186" s="520"/>
      <c r="M186" s="520"/>
      <c r="N186" s="562"/>
      <c r="O186" s="518"/>
      <c r="P186" s="518"/>
      <c r="Q186" s="520"/>
      <c r="R186" s="510"/>
      <c r="S186" s="520"/>
      <c r="T186" s="520"/>
      <c r="U186" s="520"/>
      <c r="V186" s="510"/>
      <c r="W186" s="520"/>
      <c r="X186" s="520"/>
      <c r="Y186" s="520"/>
      <c r="Z186" s="518"/>
      <c r="AA186" s="518"/>
      <c r="AB186" s="518"/>
      <c r="AC186" s="518"/>
      <c r="AD186" s="518"/>
      <c r="AE186" s="520"/>
      <c r="AF186" s="518"/>
      <c r="AG186" s="518"/>
      <c r="AH186" s="520"/>
      <c r="AI186" s="518"/>
      <c r="AJ186" s="518"/>
      <c r="AK186" s="564"/>
      <c r="AL186" s="528"/>
      <c r="AM186" s="527"/>
      <c r="AN186" s="517"/>
      <c r="AO186" s="521"/>
      <c r="AP186" s="509"/>
      <c r="AQ186" s="518"/>
      <c r="AR186" s="519"/>
      <c r="AS186" s="551"/>
    </row>
    <row r="187" spans="1:45" s="574" customFormat="1" x14ac:dyDescent="0.3">
      <c r="A187" s="509"/>
      <c r="B187" s="548"/>
      <c r="C187" s="565"/>
      <c r="D187" s="566"/>
      <c r="E187" s="512"/>
      <c r="F187" s="567"/>
      <c r="G187" s="568"/>
      <c r="H187" s="567"/>
      <c r="I187" s="569"/>
      <c r="J187" s="570"/>
      <c r="K187" s="570"/>
      <c r="L187" s="570"/>
      <c r="M187" s="570"/>
      <c r="N187" s="571"/>
      <c r="O187" s="565"/>
      <c r="P187" s="565"/>
      <c r="Q187" s="570"/>
      <c r="R187" s="510"/>
      <c r="S187" s="570"/>
      <c r="T187" s="570"/>
      <c r="U187" s="570"/>
      <c r="V187" s="570"/>
      <c r="W187" s="565"/>
      <c r="X187" s="565"/>
      <c r="Y187" s="565"/>
      <c r="Z187" s="565"/>
      <c r="AA187" s="565"/>
      <c r="AB187" s="565"/>
      <c r="AC187" s="565"/>
      <c r="AD187" s="565"/>
      <c r="AE187" s="570"/>
      <c r="AF187" s="565"/>
      <c r="AG187" s="565"/>
      <c r="AH187" s="570"/>
      <c r="AI187" s="563"/>
      <c r="AJ187" s="563"/>
      <c r="AK187" s="564"/>
      <c r="AL187" s="563"/>
      <c r="AM187" s="572"/>
      <c r="AN187" s="565"/>
      <c r="AO187" s="521"/>
      <c r="AP187" s="509"/>
      <c r="AQ187" s="565"/>
      <c r="AR187" s="565"/>
      <c r="AS187" s="573"/>
    </row>
    <row r="188" spans="1:45" s="574" customFormat="1" x14ac:dyDescent="0.3">
      <c r="A188" s="509"/>
      <c r="B188" s="548"/>
      <c r="C188" s="565"/>
      <c r="D188" s="566"/>
      <c r="E188" s="512"/>
      <c r="F188" s="567"/>
      <c r="G188" s="568"/>
      <c r="H188" s="567"/>
      <c r="I188" s="569"/>
      <c r="J188" s="570"/>
      <c r="K188" s="570"/>
      <c r="L188" s="570"/>
      <c r="M188" s="570"/>
      <c r="N188" s="571"/>
      <c r="O188" s="565"/>
      <c r="P188" s="565"/>
      <c r="Q188" s="570"/>
      <c r="R188" s="510"/>
      <c r="S188" s="563"/>
      <c r="T188" s="563"/>
      <c r="U188" s="563"/>
      <c r="V188" s="570"/>
      <c r="W188" s="565"/>
      <c r="X188" s="565"/>
      <c r="Y188" s="565"/>
      <c r="Z188" s="565"/>
      <c r="AA188" s="565"/>
      <c r="AB188" s="565"/>
      <c r="AC188" s="565"/>
      <c r="AD188" s="565"/>
      <c r="AE188" s="570"/>
      <c r="AF188" s="565"/>
      <c r="AG188" s="565"/>
      <c r="AH188" s="570"/>
      <c r="AI188" s="565"/>
      <c r="AJ188" s="565"/>
      <c r="AK188" s="528"/>
      <c r="AL188" s="564"/>
      <c r="AM188" s="572"/>
      <c r="AN188" s="565"/>
      <c r="AO188" s="521"/>
      <c r="AP188" s="509"/>
      <c r="AQ188" s="565"/>
      <c r="AR188" s="565"/>
      <c r="AS188" s="573"/>
    </row>
    <row r="189" spans="1:45" s="574" customFormat="1" x14ac:dyDescent="0.3">
      <c r="A189" s="509"/>
      <c r="B189" s="548"/>
      <c r="C189" s="510"/>
      <c r="D189" s="566"/>
      <c r="E189" s="512"/>
      <c r="F189" s="567"/>
      <c r="G189" s="568"/>
      <c r="H189" s="567"/>
      <c r="I189" s="569"/>
      <c r="J189" s="570"/>
      <c r="K189" s="570"/>
      <c r="L189" s="570"/>
      <c r="M189" s="570"/>
      <c r="N189" s="571"/>
      <c r="O189" s="565"/>
      <c r="P189" s="565"/>
      <c r="Q189" s="570"/>
      <c r="R189" s="510"/>
      <c r="S189" s="570"/>
      <c r="T189" s="570"/>
      <c r="U189" s="570"/>
      <c r="V189" s="570"/>
      <c r="W189" s="565"/>
      <c r="X189" s="565"/>
      <c r="Y189" s="565"/>
      <c r="Z189" s="565"/>
      <c r="AA189" s="565"/>
      <c r="AB189" s="565"/>
      <c r="AC189" s="565"/>
      <c r="AD189" s="565"/>
      <c r="AE189" s="570"/>
      <c r="AF189" s="565"/>
      <c r="AG189" s="565"/>
      <c r="AH189" s="570"/>
      <c r="AI189" s="565"/>
      <c r="AJ189" s="565"/>
      <c r="AK189" s="536"/>
      <c r="AL189" s="564"/>
      <c r="AM189" s="572"/>
      <c r="AN189" s="565"/>
      <c r="AO189" s="521"/>
      <c r="AP189" s="509"/>
      <c r="AQ189" s="565"/>
      <c r="AR189" s="565"/>
      <c r="AS189" s="573"/>
    </row>
    <row r="190" spans="1:45" s="497" customFormat="1" x14ac:dyDescent="0.3">
      <c r="A190" s="509"/>
      <c r="B190" s="548"/>
      <c r="C190" s="518"/>
      <c r="D190" s="525"/>
      <c r="E190" s="525"/>
      <c r="F190" s="526"/>
      <c r="G190" s="534"/>
      <c r="H190" s="526"/>
      <c r="I190" s="559"/>
      <c r="J190" s="520"/>
      <c r="K190" s="520"/>
      <c r="L190" s="520"/>
      <c r="M190" s="520"/>
      <c r="N190" s="562"/>
      <c r="O190" s="518"/>
      <c r="P190" s="518"/>
      <c r="Q190" s="520"/>
      <c r="R190" s="510"/>
      <c r="S190" s="520"/>
      <c r="T190" s="520"/>
      <c r="U190" s="520"/>
      <c r="V190" s="510"/>
      <c r="W190" s="518"/>
      <c r="X190" s="518"/>
      <c r="Y190" s="518"/>
      <c r="Z190" s="518"/>
      <c r="AA190" s="518"/>
      <c r="AB190" s="518"/>
      <c r="AC190" s="518"/>
      <c r="AD190" s="518"/>
      <c r="AE190" s="520"/>
      <c r="AF190" s="518"/>
      <c r="AG190" s="518"/>
      <c r="AH190" s="520"/>
      <c r="AI190" s="518"/>
      <c r="AJ190" s="518"/>
      <c r="AK190" s="528"/>
      <c r="AL190" s="528"/>
      <c r="AM190" s="527"/>
      <c r="AN190" s="518"/>
      <c r="AO190" s="518"/>
      <c r="AP190" s="517"/>
      <c r="AQ190" s="518"/>
      <c r="AR190" s="519"/>
      <c r="AS190" s="551"/>
    </row>
    <row r="191" spans="1:45" s="497" customFormat="1" x14ac:dyDescent="0.3">
      <c r="A191" s="509"/>
      <c r="B191" s="575"/>
      <c r="C191" s="518"/>
      <c r="D191" s="525"/>
      <c r="E191" s="576"/>
      <c r="F191" s="526"/>
      <c r="G191" s="534"/>
      <c r="H191" s="526"/>
      <c r="I191" s="559"/>
      <c r="J191" s="520"/>
      <c r="K191" s="520"/>
      <c r="L191" s="520"/>
      <c r="M191" s="520"/>
      <c r="N191" s="562"/>
      <c r="O191" s="518"/>
      <c r="P191" s="518"/>
      <c r="Q191" s="536"/>
      <c r="R191" s="520"/>
      <c r="S191" s="520"/>
      <c r="T191" s="520"/>
      <c r="U191" s="520"/>
      <c r="V191" s="510"/>
      <c r="W191" s="518"/>
      <c r="X191" s="518"/>
      <c r="Y191" s="518"/>
      <c r="Z191" s="518"/>
      <c r="AA191" s="518"/>
      <c r="AB191" s="518"/>
      <c r="AC191" s="518"/>
      <c r="AD191" s="518"/>
      <c r="AE191" s="520"/>
      <c r="AF191" s="518"/>
      <c r="AG191" s="518"/>
      <c r="AH191" s="520"/>
      <c r="AI191" s="518"/>
      <c r="AJ191" s="518"/>
      <c r="AK191" s="577"/>
      <c r="AL191" s="528"/>
      <c r="AM191" s="527"/>
      <c r="AN191" s="518"/>
      <c r="AO191" s="518"/>
      <c r="AP191" s="540"/>
      <c r="AQ191" s="518"/>
      <c r="AR191" s="519"/>
      <c r="AS191" s="519"/>
    </row>
    <row r="192" spans="1:45" s="497" customFormat="1" x14ac:dyDescent="0.3">
      <c r="A192" s="509"/>
      <c r="B192" s="548"/>
      <c r="C192" s="538"/>
      <c r="D192" s="534"/>
      <c r="E192" s="534"/>
      <c r="F192" s="558"/>
      <c r="G192" s="525"/>
      <c r="H192" s="526"/>
      <c r="I192" s="559"/>
      <c r="J192" s="536"/>
      <c r="K192" s="536"/>
      <c r="L192" s="536"/>
      <c r="M192" s="536"/>
      <c r="N192" s="548"/>
      <c r="O192" s="553"/>
      <c r="P192" s="548"/>
      <c r="Q192" s="536"/>
      <c r="R192" s="510"/>
      <c r="S192" s="536"/>
      <c r="T192" s="536"/>
      <c r="U192" s="520"/>
      <c r="V192" s="536"/>
      <c r="W192" s="518"/>
      <c r="X192" s="518"/>
      <c r="Y192" s="518"/>
      <c r="Z192" s="518"/>
      <c r="AA192" s="518"/>
      <c r="AB192" s="518"/>
      <c r="AC192" s="518"/>
      <c r="AD192" s="518"/>
      <c r="AE192" s="520"/>
      <c r="AF192" s="518"/>
      <c r="AG192" s="518"/>
      <c r="AH192" s="536"/>
      <c r="AI192" s="517"/>
      <c r="AJ192" s="548"/>
      <c r="AK192" s="528"/>
      <c r="AL192" s="536"/>
      <c r="AM192" s="536"/>
      <c r="AN192" s="536"/>
      <c r="AO192" s="517"/>
      <c r="AP192" s="540"/>
      <c r="AQ192" s="536"/>
      <c r="AR192" s="517"/>
      <c r="AS192" s="519"/>
    </row>
    <row r="193" spans="1:45" s="497" customFormat="1" x14ac:dyDescent="0.3">
      <c r="A193" s="509"/>
      <c r="B193" s="548"/>
      <c r="C193" s="518"/>
      <c r="D193" s="525"/>
      <c r="E193" s="525"/>
      <c r="F193" s="526"/>
      <c r="G193" s="525"/>
      <c r="H193" s="526"/>
      <c r="I193" s="559"/>
      <c r="J193" s="520"/>
      <c r="K193" s="520"/>
      <c r="L193" s="520"/>
      <c r="M193" s="520"/>
      <c r="N193" s="562"/>
      <c r="O193" s="518"/>
      <c r="P193" s="518"/>
      <c r="Q193" s="536"/>
      <c r="R193" s="510"/>
      <c r="S193" s="520"/>
      <c r="T193" s="520"/>
      <c r="U193" s="520"/>
      <c r="V193" s="510"/>
      <c r="W193" s="518"/>
      <c r="X193" s="518"/>
      <c r="Y193" s="518"/>
      <c r="Z193" s="518"/>
      <c r="AA193" s="518"/>
      <c r="AB193" s="518"/>
      <c r="AC193" s="518"/>
      <c r="AD193" s="518"/>
      <c r="AE193" s="520"/>
      <c r="AF193" s="518"/>
      <c r="AG193" s="518"/>
      <c r="AH193" s="518"/>
      <c r="AI193" s="518"/>
      <c r="AJ193" s="518"/>
      <c r="AK193" s="546"/>
      <c r="AL193" s="528"/>
      <c r="AM193" s="527"/>
      <c r="AN193" s="518"/>
      <c r="AO193" s="521"/>
      <c r="AP193" s="509"/>
      <c r="AQ193" s="518"/>
      <c r="AR193" s="519"/>
      <c r="AS193" s="519"/>
    </row>
    <row r="194" spans="1:45" s="497" customFormat="1" x14ac:dyDescent="0.3">
      <c r="A194" s="509"/>
      <c r="B194" s="548"/>
      <c r="C194" s="518"/>
      <c r="D194" s="525"/>
      <c r="E194" s="525"/>
      <c r="F194" s="526"/>
      <c r="G194" s="534"/>
      <c r="H194" s="526"/>
      <c r="I194" s="559"/>
      <c r="J194" s="520"/>
      <c r="K194" s="520"/>
      <c r="L194" s="520"/>
      <c r="M194" s="520"/>
      <c r="N194" s="562"/>
      <c r="O194" s="518"/>
      <c r="P194" s="518"/>
      <c r="Q194" s="578"/>
      <c r="R194" s="520"/>
      <c r="S194" s="520"/>
      <c r="T194" s="520"/>
      <c r="U194" s="520"/>
      <c r="V194" s="510"/>
      <c r="W194" s="518"/>
      <c r="X194" s="518"/>
      <c r="Y194" s="518"/>
      <c r="Z194" s="518"/>
      <c r="AA194" s="518"/>
      <c r="AB194" s="518"/>
      <c r="AC194" s="518"/>
      <c r="AD194" s="518"/>
      <c r="AE194" s="520"/>
      <c r="AF194" s="518"/>
      <c r="AG194" s="518"/>
      <c r="AH194" s="520"/>
      <c r="AI194" s="518"/>
      <c r="AJ194" s="518"/>
      <c r="AK194" s="528"/>
      <c r="AL194" s="528"/>
      <c r="AM194" s="527"/>
      <c r="AN194" s="518"/>
      <c r="AO194" s="521"/>
      <c r="AP194" s="509"/>
      <c r="AQ194" s="518"/>
      <c r="AR194" s="519"/>
      <c r="AS194" s="519"/>
    </row>
    <row r="195" spans="1:45" s="497" customFormat="1" x14ac:dyDescent="0.3">
      <c r="A195" s="509"/>
      <c r="B195" s="548"/>
      <c r="C195" s="518"/>
      <c r="D195" s="525"/>
      <c r="E195" s="525"/>
      <c r="F195" s="526"/>
      <c r="G195" s="525"/>
      <c r="H195" s="526"/>
      <c r="I195" s="559"/>
      <c r="J195" s="520"/>
      <c r="K195" s="520"/>
      <c r="L195" s="520"/>
      <c r="M195" s="520"/>
      <c r="N195" s="562"/>
      <c r="O195" s="518"/>
      <c r="P195" s="518"/>
      <c r="Q195" s="578"/>
      <c r="R195" s="510"/>
      <c r="S195" s="520"/>
      <c r="T195" s="520"/>
      <c r="U195" s="520"/>
      <c r="V195" s="510"/>
      <c r="W195" s="518"/>
      <c r="X195" s="518"/>
      <c r="Y195" s="518"/>
      <c r="Z195" s="518"/>
      <c r="AA195" s="518"/>
      <c r="AB195" s="518"/>
      <c r="AC195" s="518"/>
      <c r="AD195" s="518"/>
      <c r="AE195" s="520"/>
      <c r="AF195" s="518"/>
      <c r="AG195" s="518"/>
      <c r="AH195" s="546"/>
      <c r="AI195" s="546"/>
      <c r="AJ195" s="579"/>
      <c r="AK195" s="528"/>
      <c r="AL195" s="546"/>
      <c r="AM195" s="546"/>
      <c r="AN195" s="518"/>
      <c r="AO195" s="521"/>
      <c r="AP195" s="509"/>
      <c r="AQ195" s="518"/>
      <c r="AR195" s="542"/>
      <c r="AS195" s="519"/>
    </row>
    <row r="196" spans="1:45" s="497" customFormat="1" x14ac:dyDescent="0.3">
      <c r="A196" s="509"/>
      <c r="B196" s="548"/>
      <c r="C196" s="518"/>
      <c r="D196" s="525"/>
      <c r="E196" s="525"/>
      <c r="F196" s="526"/>
      <c r="G196" s="534"/>
      <c r="H196" s="526"/>
      <c r="I196" s="559"/>
      <c r="J196" s="520"/>
      <c r="K196" s="520"/>
      <c r="L196" s="520"/>
      <c r="M196" s="520"/>
      <c r="N196" s="562"/>
      <c r="O196" s="518"/>
      <c r="P196" s="518"/>
      <c r="Q196" s="578"/>
      <c r="R196" s="520"/>
      <c r="S196" s="520"/>
      <c r="T196" s="520"/>
      <c r="U196" s="520"/>
      <c r="V196" s="510"/>
      <c r="W196" s="518"/>
      <c r="X196" s="518"/>
      <c r="Y196" s="518"/>
      <c r="Z196" s="518"/>
      <c r="AA196" s="518"/>
      <c r="AB196" s="518"/>
      <c r="AC196" s="518"/>
      <c r="AD196" s="518"/>
      <c r="AE196" s="520"/>
      <c r="AF196" s="518"/>
      <c r="AG196" s="518"/>
      <c r="AH196" s="520"/>
      <c r="AI196" s="518"/>
      <c r="AJ196" s="518"/>
      <c r="AK196" s="528"/>
      <c r="AL196" s="528"/>
      <c r="AM196" s="527"/>
      <c r="AN196" s="518"/>
      <c r="AO196" s="521"/>
      <c r="AP196" s="509"/>
      <c r="AQ196" s="518"/>
      <c r="AR196" s="519"/>
      <c r="AS196" s="519"/>
    </row>
    <row r="197" spans="1:45" s="497" customFormat="1" x14ac:dyDescent="0.3">
      <c r="A197" s="509"/>
      <c r="B197" s="548"/>
      <c r="C197" s="518"/>
      <c r="D197" s="525"/>
      <c r="E197" s="525"/>
      <c r="F197" s="526"/>
      <c r="G197" s="534"/>
      <c r="H197" s="526"/>
      <c r="I197" s="559"/>
      <c r="J197" s="520"/>
      <c r="K197" s="520"/>
      <c r="L197" s="520"/>
      <c r="M197" s="520"/>
      <c r="N197" s="562"/>
      <c r="O197" s="518"/>
      <c r="P197" s="518"/>
      <c r="Q197" s="578"/>
      <c r="R197" s="510"/>
      <c r="S197" s="546"/>
      <c r="T197" s="546"/>
      <c r="U197" s="546"/>
      <c r="V197" s="510"/>
      <c r="W197" s="518"/>
      <c r="X197" s="518"/>
      <c r="Y197" s="518"/>
      <c r="Z197" s="518"/>
      <c r="AA197" s="518"/>
      <c r="AB197" s="518"/>
      <c r="AC197" s="518"/>
      <c r="AD197" s="518"/>
      <c r="AE197" s="520"/>
      <c r="AF197" s="518"/>
      <c r="AG197" s="518"/>
      <c r="AH197" s="520"/>
      <c r="AI197" s="518"/>
      <c r="AJ197" s="518"/>
      <c r="AK197" s="528"/>
      <c r="AL197" s="528"/>
      <c r="AM197" s="527"/>
      <c r="AN197" s="518"/>
      <c r="AO197" s="521"/>
      <c r="AP197" s="509"/>
      <c r="AQ197" s="518"/>
      <c r="AR197" s="519"/>
      <c r="AS197" s="519"/>
    </row>
    <row r="198" spans="1:45" s="497" customFormat="1" x14ac:dyDescent="0.3">
      <c r="A198" s="509"/>
      <c r="B198" s="548"/>
      <c r="C198" s="518"/>
      <c r="D198" s="525"/>
      <c r="E198" s="525"/>
      <c r="F198" s="526"/>
      <c r="G198" s="525"/>
      <c r="H198" s="526"/>
      <c r="I198" s="559"/>
      <c r="J198" s="520"/>
      <c r="K198" s="520"/>
      <c r="L198" s="520"/>
      <c r="M198" s="520"/>
      <c r="N198" s="562"/>
      <c r="O198" s="518"/>
      <c r="P198" s="518"/>
      <c r="Q198" s="520"/>
      <c r="R198" s="510"/>
      <c r="S198" s="520"/>
      <c r="T198" s="520"/>
      <c r="U198" s="520"/>
      <c r="V198" s="510"/>
      <c r="W198" s="518"/>
      <c r="X198" s="518"/>
      <c r="Y198" s="518"/>
      <c r="Z198" s="518"/>
      <c r="AA198" s="518"/>
      <c r="AB198" s="518"/>
      <c r="AC198" s="518"/>
      <c r="AD198" s="518"/>
      <c r="AE198" s="520"/>
      <c r="AF198" s="518"/>
      <c r="AG198" s="518"/>
      <c r="AH198" s="520"/>
      <c r="AI198" s="518"/>
      <c r="AJ198" s="518"/>
      <c r="AK198" s="546"/>
      <c r="AL198" s="528"/>
      <c r="AM198" s="527"/>
      <c r="AN198" s="518"/>
      <c r="AO198" s="521"/>
      <c r="AP198" s="509"/>
      <c r="AQ198" s="518"/>
      <c r="AR198" s="519"/>
      <c r="AS198" s="519"/>
    </row>
    <row r="199" spans="1:45" s="497" customFormat="1" x14ac:dyDescent="0.3">
      <c r="A199" s="509"/>
      <c r="B199" s="548"/>
      <c r="C199" s="518"/>
      <c r="D199" s="525"/>
      <c r="E199" s="525"/>
      <c r="F199" s="526"/>
      <c r="G199" s="525"/>
      <c r="H199" s="526"/>
      <c r="I199" s="559"/>
      <c r="J199" s="520"/>
      <c r="K199" s="520"/>
      <c r="L199" s="520"/>
      <c r="M199" s="520"/>
      <c r="N199" s="562"/>
      <c r="O199" s="518"/>
      <c r="P199" s="518"/>
      <c r="Q199" s="578"/>
      <c r="R199" s="510"/>
      <c r="S199" s="520"/>
      <c r="T199" s="520"/>
      <c r="U199" s="520"/>
      <c r="V199" s="510"/>
      <c r="W199" s="518"/>
      <c r="X199" s="518"/>
      <c r="Y199" s="518"/>
      <c r="Z199" s="518"/>
      <c r="AA199" s="518"/>
      <c r="AB199" s="518"/>
      <c r="AC199" s="518"/>
      <c r="AD199" s="518"/>
      <c r="AE199" s="520"/>
      <c r="AF199" s="518"/>
      <c r="AG199" s="518"/>
      <c r="AH199" s="520"/>
      <c r="AI199" s="518"/>
      <c r="AJ199" s="518"/>
      <c r="AK199" s="536"/>
      <c r="AL199" s="528"/>
      <c r="AM199" s="527"/>
      <c r="AN199" s="518"/>
      <c r="AO199" s="521"/>
      <c r="AP199" s="509"/>
      <c r="AQ199" s="518"/>
      <c r="AR199" s="519"/>
      <c r="AS199" s="519"/>
    </row>
    <row r="200" spans="1:45" s="497" customFormat="1" ht="21" customHeight="1" x14ac:dyDescent="0.3">
      <c r="A200" s="509"/>
      <c r="B200" s="548"/>
      <c r="C200" s="546"/>
      <c r="D200" s="580"/>
      <c r="E200" s="576"/>
      <c r="F200" s="581"/>
      <c r="G200" s="580"/>
      <c r="H200" s="581"/>
      <c r="I200" s="559"/>
      <c r="J200" s="520"/>
      <c r="K200" s="546"/>
      <c r="L200" s="546"/>
      <c r="M200" s="546"/>
      <c r="N200" s="579"/>
      <c r="O200" s="579"/>
      <c r="P200" s="579"/>
      <c r="Q200" s="546"/>
      <c r="R200" s="510"/>
      <c r="S200" s="546"/>
      <c r="T200" s="546"/>
      <c r="U200" s="546"/>
      <c r="V200" s="546"/>
      <c r="W200" s="546"/>
      <c r="X200" s="546"/>
      <c r="Y200" s="546"/>
      <c r="Z200" s="546"/>
      <c r="AA200" s="546"/>
      <c r="AB200" s="546"/>
      <c r="AC200" s="551"/>
      <c r="AD200" s="546"/>
      <c r="AE200" s="546"/>
      <c r="AF200" s="546"/>
      <c r="AG200" s="546"/>
      <c r="AH200" s="546"/>
      <c r="AI200" s="510"/>
      <c r="AJ200" s="546"/>
      <c r="AK200" s="542"/>
      <c r="AL200" s="546"/>
      <c r="AM200" s="538"/>
      <c r="AN200" s="546"/>
      <c r="AO200" s="521"/>
      <c r="AP200" s="509"/>
      <c r="AQ200" s="546"/>
      <c r="AR200" s="542"/>
      <c r="AS200" s="551"/>
    </row>
    <row r="201" spans="1:45" s="497" customFormat="1" ht="21" customHeight="1" x14ac:dyDescent="0.3">
      <c r="A201" s="509"/>
      <c r="B201" s="548"/>
      <c r="C201" s="536"/>
      <c r="D201" s="549"/>
      <c r="E201" s="552"/>
      <c r="F201" s="550"/>
      <c r="G201" s="549"/>
      <c r="H201" s="550"/>
      <c r="I201" s="559"/>
      <c r="J201" s="520"/>
      <c r="K201" s="536"/>
      <c r="L201" s="536"/>
      <c r="M201" s="536"/>
      <c r="N201" s="548"/>
      <c r="O201" s="548"/>
      <c r="P201" s="548"/>
      <c r="Q201" s="536"/>
      <c r="R201" s="510"/>
      <c r="S201" s="536"/>
      <c r="T201" s="536"/>
      <c r="U201" s="536"/>
      <c r="V201" s="536"/>
      <c r="W201" s="536"/>
      <c r="X201" s="536"/>
      <c r="Y201" s="536"/>
      <c r="Z201" s="536"/>
      <c r="AA201" s="536"/>
      <c r="AB201" s="536"/>
      <c r="AC201" s="551"/>
      <c r="AD201" s="536"/>
      <c r="AE201" s="536"/>
      <c r="AF201" s="536"/>
      <c r="AG201" s="536"/>
      <c r="AH201" s="536"/>
      <c r="AI201" s="536"/>
      <c r="AJ201" s="536"/>
      <c r="AK201" s="542"/>
      <c r="AL201" s="536"/>
      <c r="AM201" s="522"/>
      <c r="AN201" s="536"/>
      <c r="AO201" s="521"/>
      <c r="AP201" s="517"/>
      <c r="AQ201" s="536"/>
      <c r="AR201" s="517"/>
      <c r="AS201" s="551"/>
    </row>
    <row r="202" spans="1:45" s="497" customFormat="1" ht="21" customHeight="1" x14ac:dyDescent="0.3">
      <c r="A202" s="509"/>
      <c r="B202" s="548"/>
      <c r="C202" s="542"/>
      <c r="D202" s="580"/>
      <c r="E202" s="580"/>
      <c r="F202" s="581"/>
      <c r="G202" s="580"/>
      <c r="H202" s="581"/>
      <c r="I202" s="559"/>
      <c r="J202" s="520"/>
      <c r="K202" s="542"/>
      <c r="L202" s="542"/>
      <c r="M202" s="542"/>
      <c r="N202" s="542"/>
      <c r="O202" s="542"/>
      <c r="P202" s="542"/>
      <c r="Q202" s="546"/>
      <c r="R202" s="510"/>
      <c r="S202" s="542"/>
      <c r="T202" s="542"/>
      <c r="U202" s="542"/>
      <c r="V202" s="542"/>
      <c r="W202" s="542"/>
      <c r="X202" s="542"/>
      <c r="Y202" s="542"/>
      <c r="Z202" s="542"/>
      <c r="AA202" s="542"/>
      <c r="AB202" s="542"/>
      <c r="AC202" s="551"/>
      <c r="AD202" s="542"/>
      <c r="AE202" s="542"/>
      <c r="AF202" s="542"/>
      <c r="AG202" s="542"/>
      <c r="AH202" s="542"/>
      <c r="AI202" s="542"/>
      <c r="AJ202" s="542"/>
      <c r="AK202" s="542"/>
      <c r="AL202" s="542"/>
      <c r="AM202" s="521"/>
      <c r="AN202" s="517"/>
      <c r="AO202" s="521"/>
      <c r="AP202" s="509"/>
      <c r="AQ202" s="546"/>
      <c r="AR202" s="542"/>
      <c r="AS202" s="551"/>
    </row>
    <row r="203" spans="1:45" s="497" customFormat="1" ht="21" customHeight="1" x14ac:dyDescent="0.3">
      <c r="A203" s="509"/>
      <c r="B203" s="548"/>
      <c r="C203" s="542"/>
      <c r="D203" s="580"/>
      <c r="E203" s="580"/>
      <c r="F203" s="581"/>
      <c r="G203" s="580"/>
      <c r="H203" s="581"/>
      <c r="I203" s="559"/>
      <c r="J203" s="520"/>
      <c r="K203" s="542"/>
      <c r="L203" s="542"/>
      <c r="M203" s="542"/>
      <c r="N203" s="542"/>
      <c r="O203" s="542"/>
      <c r="P203" s="542"/>
      <c r="Q203" s="546"/>
      <c r="R203" s="510"/>
      <c r="S203" s="542"/>
      <c r="T203" s="542"/>
      <c r="U203" s="542"/>
      <c r="V203" s="542"/>
      <c r="W203" s="542"/>
      <c r="X203" s="542"/>
      <c r="Y203" s="542"/>
      <c r="Z203" s="542"/>
      <c r="AA203" s="542"/>
      <c r="AB203" s="542"/>
      <c r="AC203" s="551"/>
      <c r="AD203" s="542"/>
      <c r="AE203" s="542"/>
      <c r="AF203" s="542"/>
      <c r="AG203" s="542"/>
      <c r="AH203" s="542"/>
      <c r="AI203" s="542"/>
      <c r="AJ203" s="542"/>
      <c r="AK203" s="542"/>
      <c r="AL203" s="542"/>
      <c r="AM203" s="521"/>
      <c r="AN203" s="542"/>
      <c r="AO203" s="521"/>
      <c r="AP203" s="509"/>
      <c r="AQ203" s="546"/>
      <c r="AR203" s="542"/>
      <c r="AS203" s="551"/>
    </row>
    <row r="204" spans="1:45" s="497" customFormat="1" x14ac:dyDescent="0.3">
      <c r="A204" s="509"/>
      <c r="B204" s="548"/>
      <c r="C204" s="582"/>
      <c r="D204" s="583"/>
      <c r="E204" s="583"/>
      <c r="F204" s="584"/>
      <c r="G204" s="583"/>
      <c r="H204" s="584"/>
      <c r="I204" s="585"/>
      <c r="J204" s="577"/>
      <c r="K204" s="542"/>
      <c r="L204" s="577"/>
      <c r="M204" s="542"/>
      <c r="N204" s="542"/>
      <c r="O204" s="542"/>
      <c r="P204" s="542"/>
      <c r="Q204" s="582"/>
      <c r="R204" s="510"/>
      <c r="S204" s="542"/>
      <c r="T204" s="542"/>
      <c r="U204" s="542"/>
      <c r="V204" s="542"/>
      <c r="W204" s="542"/>
      <c r="X204" s="542"/>
      <c r="Y204" s="542"/>
      <c r="Z204" s="582"/>
      <c r="AA204" s="582"/>
      <c r="AB204" s="582"/>
      <c r="AC204" s="582"/>
      <c r="AD204" s="542"/>
      <c r="AE204" s="542"/>
      <c r="AF204" s="582"/>
      <c r="AG204" s="582"/>
      <c r="AH204" s="546"/>
      <c r="AI204" s="542"/>
      <c r="AJ204" s="582"/>
      <c r="AK204" s="542"/>
      <c r="AL204" s="542"/>
      <c r="AM204" s="586"/>
      <c r="AN204" s="517"/>
      <c r="AO204" s="521"/>
      <c r="AP204" s="509"/>
      <c r="AQ204" s="582"/>
      <c r="AR204" s="587"/>
      <c r="AS204" s="587"/>
    </row>
    <row r="205" spans="1:45" s="497" customFormat="1" x14ac:dyDescent="0.3">
      <c r="A205" s="509"/>
      <c r="B205" s="548"/>
      <c r="C205" s="542"/>
      <c r="D205" s="580"/>
      <c r="E205" s="580"/>
      <c r="F205" s="581"/>
      <c r="G205" s="588"/>
      <c r="H205" s="581"/>
      <c r="I205" s="542"/>
      <c r="J205" s="520"/>
      <c r="K205" s="542"/>
      <c r="L205" s="542"/>
      <c r="M205" s="542"/>
      <c r="N205" s="542"/>
      <c r="O205" s="542"/>
      <c r="P205" s="542"/>
      <c r="Q205" s="546"/>
      <c r="R205" s="510"/>
      <c r="S205" s="542"/>
      <c r="T205" s="542"/>
      <c r="U205" s="542"/>
      <c r="V205" s="510"/>
      <c r="W205" s="542"/>
      <c r="X205" s="542"/>
      <c r="Y205" s="542"/>
      <c r="Z205" s="542"/>
      <c r="AA205" s="542"/>
      <c r="AB205" s="542"/>
      <c r="AC205" s="542"/>
      <c r="AD205" s="542"/>
      <c r="AE205" s="542"/>
      <c r="AF205" s="542"/>
      <c r="AH205" s="542"/>
      <c r="AI205" s="542"/>
      <c r="AJ205" s="542"/>
      <c r="AK205" s="589"/>
      <c r="AL205" s="542"/>
      <c r="AM205" s="542"/>
      <c r="AN205" s="542"/>
      <c r="AO205" s="521"/>
      <c r="AP205" s="509"/>
      <c r="AQ205" s="546"/>
      <c r="AR205" s="542"/>
    </row>
    <row r="206" spans="1:45" s="497" customFormat="1" x14ac:dyDescent="0.3">
      <c r="A206" s="509"/>
      <c r="B206" s="548"/>
      <c r="C206" s="542"/>
      <c r="D206" s="580"/>
      <c r="E206" s="580"/>
      <c r="F206" s="581"/>
      <c r="G206" s="588"/>
      <c r="H206" s="581"/>
      <c r="I206" s="542"/>
      <c r="J206" s="577"/>
      <c r="K206" s="542"/>
      <c r="L206" s="542"/>
      <c r="M206" s="542"/>
      <c r="N206" s="542"/>
      <c r="O206" s="542"/>
      <c r="P206" s="542"/>
      <c r="Q206" s="546"/>
      <c r="R206" s="510"/>
      <c r="S206" s="542"/>
      <c r="T206" s="542"/>
      <c r="U206" s="542"/>
      <c r="V206" s="542"/>
      <c r="W206" s="542"/>
      <c r="X206" s="542"/>
      <c r="Y206" s="542"/>
      <c r="Z206" s="542"/>
      <c r="AA206" s="542"/>
      <c r="AB206" s="542"/>
      <c r="AC206" s="542"/>
      <c r="AD206" s="542"/>
      <c r="AE206" s="542"/>
      <c r="AF206" s="542"/>
      <c r="AH206" s="542"/>
      <c r="AI206" s="542"/>
      <c r="AJ206" s="542"/>
      <c r="AK206" s="546"/>
      <c r="AL206" s="542"/>
      <c r="AM206" s="542"/>
      <c r="AN206" s="542"/>
      <c r="AO206" s="521"/>
      <c r="AP206" s="509"/>
      <c r="AQ206" s="546"/>
      <c r="AR206" s="542"/>
    </row>
    <row r="207" spans="1:45" s="497" customFormat="1" x14ac:dyDescent="0.3">
      <c r="A207" s="509"/>
      <c r="B207" s="548"/>
      <c r="C207" s="582"/>
      <c r="D207" s="583"/>
      <c r="E207" s="583"/>
      <c r="F207" s="584"/>
      <c r="G207" s="525"/>
      <c r="H207" s="584"/>
      <c r="I207" s="585"/>
      <c r="J207" s="577"/>
      <c r="K207" s="577"/>
      <c r="L207" s="577"/>
      <c r="M207" s="577"/>
      <c r="N207" s="582"/>
      <c r="O207" s="582"/>
      <c r="P207" s="582"/>
      <c r="Q207" s="546"/>
      <c r="R207" s="510"/>
      <c r="S207" s="577"/>
      <c r="T207" s="577"/>
      <c r="U207" s="577"/>
      <c r="V207" s="590"/>
      <c r="W207" s="582"/>
      <c r="X207" s="582"/>
      <c r="Y207" s="582"/>
      <c r="Z207" s="582"/>
      <c r="AA207" s="582"/>
      <c r="AB207" s="582"/>
      <c r="AC207" s="582"/>
      <c r="AD207" s="582"/>
      <c r="AE207" s="582"/>
      <c r="AF207" s="582"/>
      <c r="AG207" s="582"/>
      <c r="AH207" s="577"/>
      <c r="AI207" s="582"/>
      <c r="AJ207" s="582"/>
      <c r="AK207" s="546"/>
      <c r="AL207" s="589"/>
      <c r="AM207" s="591"/>
      <c r="AN207" s="582"/>
      <c r="AO207" s="521"/>
      <c r="AP207" s="509"/>
      <c r="AQ207" s="582"/>
      <c r="AR207" s="587"/>
      <c r="AS207" s="587"/>
    </row>
    <row r="208" spans="1:45" s="497" customFormat="1" x14ac:dyDescent="0.3">
      <c r="A208" s="509"/>
      <c r="B208" s="548"/>
      <c r="C208" s="582"/>
      <c r="D208" s="580"/>
      <c r="E208" s="576"/>
      <c r="F208" s="581"/>
      <c r="G208" s="580"/>
      <c r="H208" s="581"/>
      <c r="I208" s="546"/>
      <c r="J208" s="546"/>
      <c r="K208" s="577"/>
      <c r="L208" s="546"/>
      <c r="M208" s="546"/>
      <c r="N208" s="579"/>
      <c r="O208" s="546"/>
      <c r="P208" s="546"/>
      <c r="Q208" s="546"/>
      <c r="R208" s="546"/>
      <c r="S208" s="546"/>
      <c r="T208" s="546"/>
      <c r="U208" s="546"/>
      <c r="V208" s="510"/>
      <c r="W208" s="546"/>
      <c r="X208" s="546"/>
      <c r="Y208" s="546"/>
      <c r="Z208" s="546"/>
      <c r="AA208" s="546"/>
      <c r="AB208" s="546"/>
      <c r="AD208" s="546"/>
      <c r="AE208" s="546"/>
      <c r="AF208" s="546"/>
      <c r="AG208" s="546"/>
      <c r="AH208" s="546"/>
      <c r="AI208" s="546"/>
      <c r="AJ208" s="546"/>
      <c r="AK208" s="589"/>
      <c r="AL208" s="546"/>
      <c r="AM208" s="546"/>
      <c r="AN208" s="517"/>
      <c r="AP208" s="517"/>
      <c r="AQ208" s="546"/>
      <c r="AR208" s="542"/>
      <c r="AS208" s="587"/>
    </row>
    <row r="209" spans="1:45" s="497" customFormat="1" x14ac:dyDescent="0.3">
      <c r="A209" s="509"/>
      <c r="B209" s="548"/>
      <c r="C209" s="542"/>
      <c r="D209" s="580"/>
      <c r="E209" s="580"/>
      <c r="F209" s="581"/>
      <c r="G209" s="580"/>
      <c r="H209" s="581"/>
      <c r="I209" s="542"/>
      <c r="J209" s="542"/>
      <c r="K209" s="577"/>
      <c r="L209" s="542"/>
      <c r="M209" s="546"/>
      <c r="N209" s="579"/>
      <c r="O209" s="546"/>
      <c r="P209" s="546"/>
      <c r="Q209" s="546"/>
      <c r="R209" s="546"/>
      <c r="S209" s="546"/>
      <c r="T209" s="546"/>
      <c r="U209" s="546"/>
      <c r="V209" s="536"/>
      <c r="W209" s="546"/>
      <c r="X209" s="546"/>
      <c r="Y209" s="546"/>
      <c r="Z209" s="546"/>
      <c r="AA209" s="546"/>
      <c r="AB209" s="546"/>
      <c r="AD209" s="546"/>
      <c r="AE209" s="546"/>
      <c r="AF209" s="546"/>
      <c r="AG209" s="546"/>
      <c r="AH209" s="546"/>
      <c r="AI209" s="546"/>
      <c r="AJ209" s="546"/>
      <c r="AK209" s="589"/>
      <c r="AL209" s="546"/>
      <c r="AM209" s="546"/>
      <c r="AN209" s="517"/>
      <c r="AP209" s="517"/>
      <c r="AQ209" s="546"/>
      <c r="AR209" s="542"/>
      <c r="AS209" s="587"/>
    </row>
    <row r="210" spans="1:45" s="497" customFormat="1" x14ac:dyDescent="0.3">
      <c r="A210" s="509"/>
      <c r="B210" s="548"/>
      <c r="C210" s="582"/>
      <c r="D210" s="583"/>
      <c r="E210" s="583"/>
      <c r="F210" s="584"/>
      <c r="G210" s="583"/>
      <c r="H210" s="584"/>
      <c r="I210" s="585"/>
      <c r="J210" s="577"/>
      <c r="K210" s="577"/>
      <c r="L210" s="577"/>
      <c r="M210" s="577"/>
      <c r="N210" s="582"/>
      <c r="O210" s="585"/>
      <c r="P210" s="582"/>
      <c r="Q210" s="582"/>
      <c r="R210" s="510"/>
      <c r="S210" s="577"/>
      <c r="T210" s="577"/>
      <c r="U210" s="577"/>
      <c r="V210" s="590"/>
      <c r="W210" s="582"/>
      <c r="X210" s="582"/>
      <c r="Y210" s="582"/>
      <c r="Z210" s="582"/>
      <c r="AA210" s="582"/>
      <c r="AB210" s="582"/>
      <c r="AC210" s="582"/>
      <c r="AD210" s="582"/>
      <c r="AE210" s="577"/>
      <c r="AF210" s="582"/>
      <c r="AG210" s="582"/>
      <c r="AH210" s="582"/>
      <c r="AI210" s="582"/>
      <c r="AJ210" s="582"/>
      <c r="AK210" s="589"/>
      <c r="AL210" s="589"/>
      <c r="AM210" s="591"/>
      <c r="AN210" s="517"/>
      <c r="AO210" s="521"/>
      <c r="AP210" s="509"/>
      <c r="AQ210" s="582"/>
      <c r="AR210" s="587"/>
      <c r="AS210" s="587"/>
    </row>
    <row r="211" spans="1:45" s="497" customFormat="1" x14ac:dyDescent="0.3">
      <c r="A211" s="509"/>
      <c r="B211" s="548"/>
      <c r="C211" s="582"/>
      <c r="D211" s="583"/>
      <c r="E211" s="583"/>
      <c r="F211" s="584"/>
      <c r="G211" s="583"/>
      <c r="H211" s="584"/>
      <c r="I211" s="585"/>
      <c r="J211" s="577"/>
      <c r="K211" s="577"/>
      <c r="L211" s="577"/>
      <c r="M211" s="577"/>
      <c r="N211" s="582"/>
      <c r="O211" s="582"/>
      <c r="P211" s="582"/>
      <c r="Q211" s="582"/>
      <c r="R211" s="510"/>
      <c r="S211" s="577"/>
      <c r="T211" s="577"/>
      <c r="U211" s="577"/>
      <c r="V211" s="590"/>
      <c r="W211" s="582"/>
      <c r="X211" s="582"/>
      <c r="Y211" s="582"/>
      <c r="Z211" s="582"/>
      <c r="AA211" s="582"/>
      <c r="AB211" s="582"/>
      <c r="AC211" s="582"/>
      <c r="AD211" s="582"/>
      <c r="AE211" s="577"/>
      <c r="AF211" s="582"/>
      <c r="AG211" s="582"/>
      <c r="AH211" s="582"/>
      <c r="AI211" s="582"/>
      <c r="AJ211" s="582"/>
      <c r="AK211" s="589"/>
      <c r="AL211" s="589"/>
      <c r="AM211" s="591"/>
      <c r="AN211" s="582"/>
      <c r="AO211" s="582"/>
      <c r="AP211" s="509"/>
      <c r="AQ211" s="582"/>
      <c r="AR211" s="587"/>
      <c r="AS211" s="587"/>
    </row>
    <row r="212" spans="1:45" s="497" customFormat="1" x14ac:dyDescent="0.3">
      <c r="A212" s="509"/>
      <c r="B212" s="548"/>
      <c r="C212" s="582"/>
      <c r="D212" s="583"/>
      <c r="E212" s="583"/>
      <c r="F212" s="584"/>
      <c r="G212" s="583"/>
      <c r="H212" s="584"/>
      <c r="I212" s="585"/>
      <c r="J212" s="577"/>
      <c r="K212" s="577"/>
      <c r="L212" s="577"/>
      <c r="M212" s="577"/>
      <c r="N212" s="582"/>
      <c r="O212" s="582"/>
      <c r="P212" s="582"/>
      <c r="Q212" s="546"/>
      <c r="R212" s="510"/>
      <c r="S212" s="577"/>
      <c r="T212" s="577"/>
      <c r="U212" s="577"/>
      <c r="V212" s="590"/>
      <c r="W212" s="582"/>
      <c r="X212" s="582"/>
      <c r="Y212" s="582"/>
      <c r="Z212" s="582"/>
      <c r="AA212" s="582"/>
      <c r="AB212" s="582"/>
      <c r="AC212" s="582"/>
      <c r="AD212" s="582"/>
      <c r="AE212" s="577"/>
      <c r="AF212" s="582"/>
      <c r="AG212" s="582"/>
      <c r="AH212" s="577"/>
      <c r="AI212" s="582"/>
      <c r="AJ212" s="582"/>
      <c r="AK212" s="589"/>
      <c r="AL212" s="589"/>
      <c r="AM212" s="591"/>
      <c r="AN212" s="517"/>
      <c r="AO212" s="582"/>
      <c r="AP212" s="509"/>
      <c r="AQ212" s="582"/>
      <c r="AR212" s="587"/>
      <c r="AS212" s="587"/>
    </row>
    <row r="213" spans="1:45" s="497" customFormat="1" x14ac:dyDescent="0.3">
      <c r="A213" s="509"/>
      <c r="B213" s="548"/>
      <c r="C213" s="582"/>
      <c r="D213" s="583"/>
      <c r="E213" s="583"/>
      <c r="F213" s="584"/>
      <c r="G213" s="583"/>
      <c r="H213" s="584"/>
      <c r="I213" s="585"/>
      <c r="J213" s="577"/>
      <c r="K213" s="577"/>
      <c r="L213" s="577"/>
      <c r="M213" s="536"/>
      <c r="N213" s="582"/>
      <c r="O213" s="536"/>
      <c r="P213" s="582"/>
      <c r="Q213" s="546"/>
      <c r="R213" s="510"/>
      <c r="S213" s="577"/>
      <c r="T213" s="577"/>
      <c r="U213" s="590"/>
      <c r="V213" s="590"/>
      <c r="W213" s="582"/>
      <c r="X213" s="582"/>
      <c r="Y213" s="582"/>
      <c r="Z213" s="582"/>
      <c r="AA213" s="582"/>
      <c r="AB213" s="582"/>
      <c r="AC213" s="582"/>
      <c r="AD213" s="582"/>
      <c r="AE213" s="577"/>
      <c r="AF213" s="582"/>
      <c r="AG213" s="582"/>
      <c r="AH213" s="577"/>
      <c r="AI213" s="582"/>
      <c r="AJ213" s="582"/>
      <c r="AK213" s="589"/>
      <c r="AL213" s="589"/>
      <c r="AM213" s="591"/>
      <c r="AN213" s="582"/>
      <c r="AO213" s="521"/>
      <c r="AP213" s="509"/>
      <c r="AQ213" s="582"/>
      <c r="AR213" s="587"/>
      <c r="AS213" s="587"/>
    </row>
    <row r="214" spans="1:45" s="497" customFormat="1" x14ac:dyDescent="0.3">
      <c r="A214" s="509"/>
      <c r="B214" s="548"/>
      <c r="C214" s="582"/>
      <c r="D214" s="583"/>
      <c r="E214" s="583"/>
      <c r="F214" s="584"/>
      <c r="G214" s="583"/>
      <c r="H214" s="584"/>
      <c r="I214" s="585"/>
      <c r="J214" s="577"/>
      <c r="K214" s="577"/>
      <c r="L214" s="577"/>
      <c r="M214" s="577"/>
      <c r="N214" s="582"/>
      <c r="O214" s="582"/>
      <c r="P214" s="582"/>
      <c r="Q214" s="546"/>
      <c r="R214" s="510"/>
      <c r="S214" s="577"/>
      <c r="T214" s="577"/>
      <c r="U214" s="590"/>
      <c r="V214" s="590"/>
      <c r="W214" s="582"/>
      <c r="X214" s="582"/>
      <c r="Y214" s="582"/>
      <c r="Z214" s="582"/>
      <c r="AA214" s="582"/>
      <c r="AB214" s="582"/>
      <c r="AC214" s="582"/>
      <c r="AD214" s="582"/>
      <c r="AE214" s="577"/>
      <c r="AF214" s="582"/>
      <c r="AG214" s="582"/>
      <c r="AH214" s="577"/>
      <c r="AI214" s="582"/>
      <c r="AJ214" s="582"/>
      <c r="AK214" s="589"/>
      <c r="AL214" s="589"/>
      <c r="AM214" s="591"/>
      <c r="AN214" s="517"/>
      <c r="AO214" s="521"/>
      <c r="AP214" s="509"/>
      <c r="AQ214" s="582"/>
      <c r="AR214" s="587"/>
      <c r="AS214" s="587"/>
    </row>
    <row r="215" spans="1:45" s="497" customFormat="1" x14ac:dyDescent="0.3">
      <c r="A215" s="509"/>
      <c r="B215" s="548"/>
      <c r="C215" s="582"/>
      <c r="D215" s="583"/>
      <c r="E215" s="583"/>
      <c r="F215" s="584"/>
      <c r="G215" s="583"/>
      <c r="H215" s="584"/>
      <c r="I215" s="585"/>
      <c r="J215" s="577"/>
      <c r="K215" s="577"/>
      <c r="L215" s="577"/>
      <c r="M215" s="577"/>
      <c r="N215" s="582"/>
      <c r="O215" s="582"/>
      <c r="P215" s="582"/>
      <c r="Q215" s="546"/>
      <c r="R215" s="510"/>
      <c r="S215" s="577"/>
      <c r="T215" s="577"/>
      <c r="U215" s="577"/>
      <c r="V215" s="590"/>
      <c r="W215" s="582"/>
      <c r="X215" s="582"/>
      <c r="Y215" s="582"/>
      <c r="Z215" s="582"/>
      <c r="AA215" s="582"/>
      <c r="AB215" s="582"/>
      <c r="AC215" s="582"/>
      <c r="AD215" s="582"/>
      <c r="AE215" s="577"/>
      <c r="AF215" s="582"/>
      <c r="AG215" s="582"/>
      <c r="AH215" s="582"/>
      <c r="AI215" s="582"/>
      <c r="AJ215" s="582"/>
      <c r="AK215" s="589"/>
      <c r="AL215" s="589"/>
      <c r="AM215" s="591"/>
      <c r="AN215" s="582"/>
      <c r="AO215" s="521"/>
      <c r="AP215" s="509"/>
      <c r="AQ215" s="582"/>
      <c r="AR215" s="587"/>
      <c r="AS215" s="587"/>
    </row>
    <row r="216" spans="1:45" s="497" customFormat="1" x14ac:dyDescent="0.3">
      <c r="A216" s="509"/>
      <c r="B216" s="548"/>
      <c r="C216" s="582"/>
      <c r="D216" s="583"/>
      <c r="E216" s="583"/>
      <c r="F216" s="584"/>
      <c r="G216" s="583"/>
      <c r="H216" s="584"/>
      <c r="I216" s="585"/>
      <c r="J216" s="577"/>
      <c r="K216" s="577"/>
      <c r="L216" s="577"/>
      <c r="M216" s="577"/>
      <c r="N216" s="582"/>
      <c r="O216" s="582"/>
      <c r="P216" s="582"/>
      <c r="Q216" s="546"/>
      <c r="R216" s="510"/>
      <c r="S216" s="577"/>
      <c r="T216" s="577"/>
      <c r="U216" s="577"/>
      <c r="V216" s="590"/>
      <c r="W216" s="582"/>
      <c r="X216" s="582"/>
      <c r="Y216" s="582"/>
      <c r="Z216" s="582"/>
      <c r="AA216" s="582"/>
      <c r="AB216" s="582"/>
      <c r="AC216" s="582"/>
      <c r="AD216" s="582"/>
      <c r="AE216" s="577"/>
      <c r="AF216" s="582"/>
      <c r="AG216" s="582"/>
      <c r="AH216" s="582"/>
      <c r="AI216" s="582"/>
      <c r="AJ216" s="582"/>
      <c r="AK216" s="546"/>
      <c r="AL216" s="589"/>
      <c r="AM216" s="591"/>
      <c r="AN216" s="517"/>
      <c r="AO216" s="582"/>
      <c r="AP216" s="509"/>
      <c r="AQ216" s="582"/>
      <c r="AR216" s="587"/>
      <c r="AS216" s="587"/>
    </row>
    <row r="217" spans="1:45" s="497" customFormat="1" x14ac:dyDescent="0.3">
      <c r="A217" s="509"/>
      <c r="B217" s="548"/>
      <c r="C217" s="582"/>
      <c r="D217" s="583"/>
      <c r="E217" s="583"/>
      <c r="F217" s="584"/>
      <c r="G217" s="583"/>
      <c r="H217" s="584"/>
      <c r="I217" s="585"/>
      <c r="J217" s="577"/>
      <c r="K217" s="577"/>
      <c r="L217" s="577"/>
      <c r="M217" s="577"/>
      <c r="N217" s="582"/>
      <c r="O217" s="582"/>
      <c r="P217" s="582"/>
      <c r="Q217" s="582"/>
      <c r="R217" s="510"/>
      <c r="S217" s="577"/>
      <c r="T217" s="577"/>
      <c r="U217" s="577"/>
      <c r="V217" s="590"/>
      <c r="W217" s="582"/>
      <c r="X217" s="582"/>
      <c r="Y217" s="582"/>
      <c r="Z217" s="582"/>
      <c r="AA217" s="582"/>
      <c r="AB217" s="582"/>
      <c r="AC217" s="582"/>
      <c r="AD217" s="582"/>
      <c r="AE217" s="577"/>
      <c r="AF217" s="582"/>
      <c r="AG217" s="582"/>
      <c r="AH217" s="577"/>
      <c r="AI217" s="582"/>
      <c r="AJ217" s="582"/>
      <c r="AK217" s="546"/>
      <c r="AL217" s="589"/>
      <c r="AM217" s="591"/>
      <c r="AN217" s="517"/>
      <c r="AO217" s="582"/>
      <c r="AP217" s="509"/>
      <c r="AQ217" s="582"/>
      <c r="AR217" s="587"/>
      <c r="AS217" s="587"/>
    </row>
    <row r="218" spans="1:45" s="595" customFormat="1" ht="30" customHeight="1" x14ac:dyDescent="0.2">
      <c r="A218" s="509"/>
      <c r="B218" s="548"/>
      <c r="C218" s="592"/>
      <c r="D218" s="580"/>
      <c r="E218" s="576"/>
      <c r="F218" s="581"/>
      <c r="G218" s="580"/>
      <c r="H218" s="581"/>
      <c r="I218" s="593"/>
      <c r="J218" s="546"/>
      <c r="K218" s="546"/>
      <c r="L218" s="594"/>
      <c r="M218" s="546"/>
      <c r="N218" s="579"/>
      <c r="O218" s="546"/>
      <c r="P218" s="546"/>
      <c r="Q218" s="546"/>
      <c r="R218" s="510"/>
      <c r="S218" s="546"/>
      <c r="T218" s="546"/>
      <c r="U218" s="546"/>
      <c r="V218" s="546"/>
      <c r="W218" s="546"/>
      <c r="X218" s="546"/>
      <c r="Y218" s="546"/>
      <c r="Z218" s="546"/>
      <c r="AA218" s="546"/>
      <c r="AB218" s="546"/>
      <c r="AC218" s="546"/>
      <c r="AD218" s="546"/>
      <c r="AE218" s="546"/>
      <c r="AF218" s="546"/>
      <c r="AG218" s="546"/>
      <c r="AH218" s="546"/>
      <c r="AI218" s="546"/>
      <c r="AJ218" s="546"/>
      <c r="AK218" s="546"/>
      <c r="AL218" s="546"/>
      <c r="AM218" s="546"/>
      <c r="AN218" s="542"/>
      <c r="AO218" s="521"/>
      <c r="AP218" s="509"/>
      <c r="AQ218" s="546"/>
      <c r="AR218" s="542"/>
    </row>
    <row r="219" spans="1:45" s="595" customFormat="1" ht="27" customHeight="1" x14ac:dyDescent="0.2">
      <c r="A219" s="509"/>
      <c r="B219" s="548"/>
      <c r="C219" s="592"/>
      <c r="D219" s="580"/>
      <c r="E219" s="576"/>
      <c r="F219" s="581"/>
      <c r="G219" s="580"/>
      <c r="H219" s="581"/>
      <c r="I219" s="593"/>
      <c r="J219" s="546"/>
      <c r="K219" s="546"/>
      <c r="L219" s="594"/>
      <c r="M219" s="546"/>
      <c r="N219" s="579"/>
      <c r="O219" s="546"/>
      <c r="P219" s="546"/>
      <c r="Q219" s="546"/>
      <c r="R219" s="510"/>
      <c r="S219" s="546"/>
      <c r="T219" s="546"/>
      <c r="U219" s="546"/>
      <c r="V219" s="546"/>
      <c r="W219" s="546"/>
      <c r="X219" s="546"/>
      <c r="Y219" s="546"/>
      <c r="Z219" s="546"/>
      <c r="AA219" s="546"/>
      <c r="AB219" s="546"/>
      <c r="AC219" s="546"/>
      <c r="AD219" s="546"/>
      <c r="AE219" s="546"/>
      <c r="AF219" s="546"/>
      <c r="AG219" s="546"/>
      <c r="AH219" s="546"/>
      <c r="AI219" s="546"/>
      <c r="AJ219" s="546"/>
      <c r="AK219" s="546"/>
      <c r="AL219" s="546"/>
      <c r="AM219" s="546"/>
      <c r="AN219" s="517"/>
      <c r="AO219" s="521"/>
      <c r="AP219" s="596"/>
      <c r="AQ219" s="546"/>
      <c r="AR219" s="542"/>
    </row>
    <row r="220" spans="1:45" s="595" customFormat="1" ht="21" customHeight="1" x14ac:dyDescent="0.2">
      <c r="A220" s="509"/>
      <c r="B220" s="548"/>
      <c r="C220" s="592"/>
      <c r="D220" s="580"/>
      <c r="E220" s="576"/>
      <c r="F220" s="581"/>
      <c r="G220" s="580"/>
      <c r="H220" s="581"/>
      <c r="I220" s="593"/>
      <c r="J220" s="546"/>
      <c r="K220" s="546"/>
      <c r="L220" s="594"/>
      <c r="M220" s="546"/>
      <c r="N220" s="579"/>
      <c r="O220" s="546"/>
      <c r="P220" s="546"/>
      <c r="Q220" s="546"/>
      <c r="R220" s="510"/>
      <c r="S220" s="546"/>
      <c r="T220" s="546"/>
      <c r="U220" s="546"/>
      <c r="V220" s="546"/>
      <c r="W220" s="546"/>
      <c r="X220" s="546"/>
      <c r="Y220" s="546"/>
      <c r="Z220" s="546"/>
      <c r="AA220" s="546"/>
      <c r="AB220" s="546"/>
      <c r="AC220" s="546"/>
      <c r="AD220" s="546"/>
      <c r="AE220" s="546"/>
      <c r="AF220" s="546"/>
      <c r="AG220" s="546"/>
      <c r="AH220" s="546"/>
      <c r="AI220" s="546"/>
      <c r="AJ220" s="546"/>
      <c r="AK220" s="546"/>
      <c r="AL220" s="546"/>
      <c r="AM220" s="546"/>
      <c r="AN220" s="542"/>
      <c r="AO220" s="521"/>
      <c r="AP220" s="509"/>
      <c r="AQ220" s="546"/>
      <c r="AR220" s="542"/>
    </row>
    <row r="221" spans="1:45" s="595" customFormat="1" ht="28.5" customHeight="1" x14ac:dyDescent="0.2">
      <c r="A221" s="509"/>
      <c r="B221" s="548"/>
      <c r="C221" s="592"/>
      <c r="D221" s="580"/>
      <c r="E221" s="576"/>
      <c r="F221" s="581"/>
      <c r="G221" s="580"/>
      <c r="H221" s="581"/>
      <c r="I221" s="593"/>
      <c r="J221" s="546"/>
      <c r="K221" s="546"/>
      <c r="L221" s="594"/>
      <c r="M221" s="546"/>
      <c r="N221" s="579"/>
      <c r="O221" s="546"/>
      <c r="P221" s="546"/>
      <c r="Q221" s="546"/>
      <c r="R221" s="510"/>
      <c r="S221" s="546"/>
      <c r="T221" s="546"/>
      <c r="U221" s="546"/>
      <c r="V221" s="546"/>
      <c r="W221" s="546"/>
      <c r="X221" s="546"/>
      <c r="Y221" s="546"/>
      <c r="Z221" s="546"/>
      <c r="AA221" s="546"/>
      <c r="AB221" s="546"/>
      <c r="AC221" s="546"/>
      <c r="AD221" s="546"/>
      <c r="AE221" s="546"/>
      <c r="AF221" s="546"/>
      <c r="AG221" s="546"/>
      <c r="AH221" s="546"/>
      <c r="AI221" s="546"/>
      <c r="AJ221" s="546"/>
      <c r="AK221" s="546"/>
      <c r="AL221" s="546"/>
      <c r="AM221" s="546"/>
      <c r="AN221" s="542"/>
      <c r="AO221" s="518"/>
      <c r="AP221" s="509"/>
      <c r="AQ221" s="546"/>
      <c r="AR221" s="542"/>
    </row>
    <row r="222" spans="1:45" s="497" customFormat="1" x14ac:dyDescent="0.3">
      <c r="A222" s="509"/>
      <c r="B222" s="548"/>
      <c r="C222" s="546"/>
      <c r="D222" s="580"/>
      <c r="E222" s="576"/>
      <c r="F222" s="581"/>
      <c r="G222" s="580"/>
      <c r="H222" s="581"/>
      <c r="I222" s="593"/>
      <c r="J222" s="546"/>
      <c r="K222" s="546"/>
      <c r="L222" s="594"/>
      <c r="M222" s="546"/>
      <c r="N222" s="579"/>
      <c r="O222" s="546"/>
      <c r="P222" s="546"/>
      <c r="Q222" s="546"/>
      <c r="R222" s="510"/>
      <c r="S222" s="546"/>
      <c r="T222" s="546"/>
      <c r="U222" s="546"/>
      <c r="V222" s="546"/>
      <c r="W222" s="546"/>
      <c r="X222" s="546"/>
      <c r="Y222" s="546"/>
      <c r="Z222" s="546"/>
      <c r="AA222" s="546"/>
      <c r="AB222" s="546"/>
      <c r="AC222" s="546"/>
      <c r="AD222" s="546"/>
      <c r="AE222" s="546"/>
      <c r="AF222" s="546"/>
      <c r="AG222" s="546"/>
      <c r="AH222" s="546"/>
      <c r="AI222" s="546"/>
      <c r="AJ222" s="546"/>
      <c r="AK222" s="528"/>
      <c r="AL222" s="546"/>
      <c r="AM222" s="546"/>
      <c r="AN222" s="517"/>
      <c r="AO222" s="518"/>
      <c r="AP222" s="509"/>
      <c r="AQ222" s="546"/>
      <c r="AR222" s="542"/>
    </row>
    <row r="223" spans="1:45" s="497" customFormat="1" x14ac:dyDescent="0.3">
      <c r="A223" s="509"/>
      <c r="B223" s="548"/>
      <c r="C223" s="546"/>
      <c r="D223" s="580"/>
      <c r="E223" s="576"/>
      <c r="F223" s="581"/>
      <c r="G223" s="580"/>
      <c r="H223" s="581"/>
      <c r="I223" s="593"/>
      <c r="J223" s="546"/>
      <c r="K223" s="546"/>
      <c r="L223" s="594"/>
      <c r="M223" s="546"/>
      <c r="N223" s="579"/>
      <c r="O223" s="546"/>
      <c r="P223" s="546"/>
      <c r="Q223" s="546"/>
      <c r="R223" s="510"/>
      <c r="S223" s="546"/>
      <c r="T223" s="546"/>
      <c r="U223" s="546"/>
      <c r="V223" s="546"/>
      <c r="W223" s="546"/>
      <c r="X223" s="546"/>
      <c r="Y223" s="546"/>
      <c r="Z223" s="546"/>
      <c r="AA223" s="546"/>
      <c r="AB223" s="546"/>
      <c r="AC223" s="546"/>
      <c r="AD223" s="546"/>
      <c r="AE223" s="546"/>
      <c r="AF223" s="546"/>
      <c r="AG223" s="546"/>
      <c r="AH223" s="546"/>
      <c r="AI223" s="546"/>
      <c r="AJ223" s="546"/>
      <c r="AK223" s="589"/>
      <c r="AL223" s="546"/>
      <c r="AM223" s="546"/>
      <c r="AN223" s="517"/>
      <c r="AO223" s="518"/>
      <c r="AP223" s="509"/>
      <c r="AQ223" s="546"/>
      <c r="AR223" s="542"/>
    </row>
    <row r="224" spans="1:45" s="497" customFormat="1" x14ac:dyDescent="0.3">
      <c r="A224" s="509"/>
      <c r="B224" s="575"/>
      <c r="C224" s="538"/>
      <c r="D224" s="580"/>
      <c r="E224" s="576"/>
      <c r="F224" s="558"/>
      <c r="G224" s="534"/>
      <c r="H224" s="526"/>
      <c r="I224" s="559"/>
      <c r="J224" s="538"/>
      <c r="K224" s="538"/>
      <c r="L224" s="538"/>
      <c r="M224" s="520"/>
      <c r="N224" s="560"/>
      <c r="O224" s="520"/>
      <c r="P224" s="520"/>
      <c r="Q224" s="538"/>
      <c r="R224" s="510"/>
      <c r="S224" s="538"/>
      <c r="T224" s="538"/>
      <c r="U224" s="538"/>
      <c r="V224" s="590"/>
      <c r="W224" s="538"/>
      <c r="X224" s="538"/>
      <c r="Y224" s="538"/>
      <c r="Z224" s="538"/>
      <c r="AA224" s="520"/>
      <c r="AB224" s="520"/>
      <c r="AC224" s="520"/>
      <c r="AD224" s="538"/>
      <c r="AE224" s="538"/>
      <c r="AF224" s="538"/>
      <c r="AG224" s="538"/>
      <c r="AH224" s="538"/>
      <c r="AI224" s="538"/>
      <c r="AJ224" s="520"/>
      <c r="AK224" s="589"/>
      <c r="AL224" s="528"/>
      <c r="AM224" s="527"/>
      <c r="AN224" s="521"/>
      <c r="AO224" s="521"/>
      <c r="AP224" s="509"/>
      <c r="AQ224" s="520"/>
      <c r="AR224" s="561"/>
      <c r="AS224" s="519"/>
    </row>
    <row r="225" spans="1:45" s="497" customFormat="1" x14ac:dyDescent="0.3">
      <c r="A225" s="509"/>
      <c r="B225" s="548"/>
      <c r="C225" s="582"/>
      <c r="D225" s="580"/>
      <c r="E225" s="576"/>
      <c r="F225" s="581"/>
      <c r="G225" s="580"/>
      <c r="H225" s="581"/>
      <c r="I225" s="585"/>
      <c r="J225" s="577"/>
      <c r="K225" s="577"/>
      <c r="L225" s="577"/>
      <c r="M225" s="577"/>
      <c r="N225" s="597"/>
      <c r="O225" s="582"/>
      <c r="P225" s="582"/>
      <c r="Q225" s="546"/>
      <c r="R225" s="510"/>
      <c r="S225" s="577"/>
      <c r="T225" s="577"/>
      <c r="U225" s="577"/>
      <c r="V225" s="590"/>
      <c r="W225" s="582"/>
      <c r="X225" s="582"/>
      <c r="Y225" s="582"/>
      <c r="Z225" s="582"/>
      <c r="AA225" s="582"/>
      <c r="AB225" s="582"/>
      <c r="AC225" s="582"/>
      <c r="AD225" s="582"/>
      <c r="AE225" s="577"/>
      <c r="AF225" s="582"/>
      <c r="AG225" s="582"/>
      <c r="AH225" s="577"/>
      <c r="AI225" s="582"/>
      <c r="AJ225" s="582"/>
      <c r="AK225" s="589"/>
      <c r="AL225" s="589"/>
      <c r="AM225" s="591"/>
      <c r="AN225" s="517"/>
      <c r="AO225" s="518"/>
      <c r="AP225" s="509"/>
      <c r="AQ225" s="582"/>
      <c r="AR225" s="587"/>
      <c r="AS225" s="587"/>
    </row>
    <row r="226" spans="1:45" s="497" customFormat="1" x14ac:dyDescent="0.3">
      <c r="A226" s="509"/>
      <c r="B226" s="582"/>
      <c r="C226" s="582"/>
      <c r="D226" s="580"/>
      <c r="E226" s="576"/>
      <c r="F226" s="584"/>
      <c r="G226" s="583"/>
      <c r="H226" s="584"/>
      <c r="I226" s="585"/>
      <c r="J226" s="577"/>
      <c r="K226" s="577"/>
      <c r="L226" s="577"/>
      <c r="M226" s="577"/>
      <c r="N226" s="597"/>
      <c r="O226" s="582"/>
      <c r="P226" s="582"/>
      <c r="Q226" s="546"/>
      <c r="R226" s="510"/>
      <c r="S226" s="577"/>
      <c r="T226" s="577"/>
      <c r="U226" s="577"/>
      <c r="V226" s="590"/>
      <c r="W226" s="582"/>
      <c r="X226" s="582"/>
      <c r="Y226" s="582"/>
      <c r="Z226" s="582"/>
      <c r="AA226" s="582"/>
      <c r="AB226" s="582"/>
      <c r="AC226" s="582"/>
      <c r="AD226" s="582"/>
      <c r="AE226" s="577"/>
      <c r="AF226" s="582"/>
      <c r="AG226" s="582"/>
      <c r="AH226" s="577"/>
      <c r="AI226" s="582"/>
      <c r="AJ226" s="582"/>
      <c r="AK226" s="589"/>
      <c r="AL226" s="589"/>
      <c r="AM226" s="591"/>
      <c r="AN226" s="582"/>
      <c r="AO226" s="518"/>
      <c r="AP226" s="509"/>
      <c r="AQ226" s="582"/>
      <c r="AR226" s="587"/>
      <c r="AS226" s="587"/>
    </row>
    <row r="227" spans="1:45" s="497" customFormat="1" x14ac:dyDescent="0.3">
      <c r="A227" s="509"/>
      <c r="B227" s="582"/>
      <c r="C227" s="582"/>
      <c r="D227" s="580"/>
      <c r="E227" s="576"/>
      <c r="F227" s="584"/>
      <c r="G227" s="580"/>
      <c r="H227" s="584"/>
      <c r="I227" s="585"/>
      <c r="J227" s="577"/>
      <c r="K227" s="577"/>
      <c r="L227" s="577"/>
      <c r="M227" s="577"/>
      <c r="N227" s="597"/>
      <c r="O227" s="582"/>
      <c r="P227" s="582"/>
      <c r="Q227" s="546"/>
      <c r="R227" s="510"/>
      <c r="S227" s="577"/>
      <c r="T227" s="577"/>
      <c r="U227" s="577"/>
      <c r="V227" s="590"/>
      <c r="W227" s="582"/>
      <c r="X227" s="582"/>
      <c r="Y227" s="582"/>
      <c r="Z227" s="582"/>
      <c r="AA227" s="582"/>
      <c r="AB227" s="582"/>
      <c r="AC227" s="582"/>
      <c r="AD227" s="582"/>
      <c r="AE227" s="577"/>
      <c r="AF227" s="582"/>
      <c r="AG227" s="582"/>
      <c r="AH227" s="577"/>
      <c r="AI227" s="582"/>
      <c r="AJ227" s="582"/>
      <c r="AK227" s="589"/>
      <c r="AL227" s="589"/>
      <c r="AM227" s="591"/>
      <c r="AN227" s="517"/>
      <c r="AO227" s="518"/>
      <c r="AP227" s="509"/>
      <c r="AQ227" s="582"/>
      <c r="AR227" s="587"/>
      <c r="AS227" s="587"/>
    </row>
    <row r="228" spans="1:45" s="497" customFormat="1" x14ac:dyDescent="0.3">
      <c r="A228" s="509"/>
      <c r="B228" s="582"/>
      <c r="C228" s="582"/>
      <c r="D228" s="580"/>
      <c r="E228" s="576"/>
      <c r="F228" s="584"/>
      <c r="G228" s="580"/>
      <c r="H228" s="584"/>
      <c r="I228" s="585"/>
      <c r="J228" s="577"/>
      <c r="K228" s="577"/>
      <c r="L228" s="577"/>
      <c r="M228" s="577"/>
      <c r="N228" s="597"/>
      <c r="O228" s="582"/>
      <c r="P228" s="582"/>
      <c r="Q228" s="582"/>
      <c r="R228" s="510"/>
      <c r="S228" s="577"/>
      <c r="T228" s="577"/>
      <c r="U228" s="577"/>
      <c r="V228" s="590"/>
      <c r="W228" s="582"/>
      <c r="X228" s="582"/>
      <c r="Y228" s="582"/>
      <c r="Z228" s="582"/>
      <c r="AA228" s="582"/>
      <c r="AB228" s="582"/>
      <c r="AC228" s="582"/>
      <c r="AD228" s="582"/>
      <c r="AE228" s="577"/>
      <c r="AF228" s="582"/>
      <c r="AG228" s="582"/>
      <c r="AH228" s="577"/>
      <c r="AI228" s="582"/>
      <c r="AJ228" s="582"/>
      <c r="AK228" s="589"/>
      <c r="AL228" s="589"/>
      <c r="AM228" s="591"/>
      <c r="AN228" s="517"/>
      <c r="AO228" s="582"/>
      <c r="AP228" s="509"/>
      <c r="AQ228" s="582"/>
      <c r="AR228" s="587"/>
      <c r="AS228" s="587"/>
    </row>
    <row r="229" spans="1:45" s="497" customFormat="1" x14ac:dyDescent="0.3">
      <c r="A229" s="509"/>
      <c r="B229" s="582"/>
      <c r="C229" s="582"/>
      <c r="D229" s="580"/>
      <c r="E229" s="576"/>
      <c r="F229" s="584"/>
      <c r="G229" s="583"/>
      <c r="H229" s="584"/>
      <c r="I229" s="585"/>
      <c r="J229" s="577"/>
      <c r="K229" s="577"/>
      <c r="L229" s="577"/>
      <c r="M229" s="546"/>
      <c r="N229" s="579"/>
      <c r="O229" s="546"/>
      <c r="P229" s="546"/>
      <c r="Q229" s="546"/>
      <c r="R229" s="510"/>
      <c r="S229" s="577"/>
      <c r="T229" s="577"/>
      <c r="U229" s="577"/>
      <c r="V229" s="546"/>
      <c r="W229" s="546"/>
      <c r="X229" s="546"/>
      <c r="Y229" s="546"/>
      <c r="Z229" s="582"/>
      <c r="AA229" s="582"/>
      <c r="AB229" s="582"/>
      <c r="AC229" s="582"/>
      <c r="AD229" s="582"/>
      <c r="AE229" s="577"/>
      <c r="AF229" s="582"/>
      <c r="AG229" s="582"/>
      <c r="AH229" s="577"/>
      <c r="AI229" s="582"/>
      <c r="AJ229" s="582"/>
      <c r="AK229" s="589"/>
      <c r="AL229" s="589"/>
      <c r="AM229" s="591"/>
      <c r="AN229" s="582"/>
      <c r="AO229" s="518"/>
      <c r="AP229" s="509"/>
      <c r="AQ229" s="582"/>
      <c r="AR229" s="587"/>
      <c r="AS229" s="587"/>
    </row>
    <row r="230" spans="1:45" s="497" customFormat="1" x14ac:dyDescent="0.3">
      <c r="A230" s="509"/>
      <c r="B230" s="582"/>
      <c r="C230" s="582"/>
      <c r="D230" s="580"/>
      <c r="E230" s="598"/>
      <c r="F230" s="584"/>
      <c r="G230" s="580"/>
      <c r="H230" s="584"/>
      <c r="I230" s="585"/>
      <c r="J230" s="577"/>
      <c r="K230" s="577"/>
      <c r="L230" s="577"/>
      <c r="M230" s="577"/>
      <c r="N230" s="597"/>
      <c r="O230" s="582"/>
      <c r="P230" s="582"/>
      <c r="Q230" s="546"/>
      <c r="R230" s="510"/>
      <c r="S230" s="577"/>
      <c r="T230" s="577"/>
      <c r="U230" s="577"/>
      <c r="V230" s="510"/>
      <c r="W230" s="582"/>
      <c r="X230" s="582"/>
      <c r="Y230" s="582"/>
      <c r="Z230" s="582"/>
      <c r="AA230" s="582"/>
      <c r="AB230" s="582"/>
      <c r="AC230" s="582"/>
      <c r="AD230" s="582"/>
      <c r="AE230" s="577"/>
      <c r="AF230" s="582"/>
      <c r="AG230" s="582"/>
      <c r="AH230" s="577"/>
      <c r="AI230" s="582"/>
      <c r="AJ230" s="582"/>
      <c r="AK230" s="582"/>
      <c r="AL230" s="589"/>
      <c r="AM230" s="591"/>
      <c r="AN230" s="582"/>
      <c r="AO230" s="518"/>
      <c r="AP230" s="509"/>
      <c r="AQ230" s="582"/>
      <c r="AR230" s="587"/>
      <c r="AS230" s="587"/>
    </row>
    <row r="231" spans="1:45" s="497" customFormat="1" x14ac:dyDescent="0.3">
      <c r="A231" s="509"/>
      <c r="B231" s="582"/>
      <c r="C231" s="582"/>
      <c r="D231" s="580"/>
      <c r="E231" s="598"/>
      <c r="F231" s="584"/>
      <c r="G231" s="580"/>
      <c r="H231" s="584"/>
      <c r="I231" s="585"/>
      <c r="J231" s="577"/>
      <c r="K231" s="577"/>
      <c r="L231" s="577"/>
      <c r="M231" s="577"/>
      <c r="N231" s="597"/>
      <c r="O231" s="582"/>
      <c r="P231" s="582"/>
      <c r="Q231" s="582"/>
      <c r="R231" s="510"/>
      <c r="S231" s="577"/>
      <c r="T231" s="577"/>
      <c r="U231" s="577"/>
      <c r="V231" s="590"/>
      <c r="W231" s="582"/>
      <c r="X231" s="582"/>
      <c r="Y231" s="582"/>
      <c r="Z231" s="582"/>
      <c r="AA231" s="582"/>
      <c r="AB231" s="582"/>
      <c r="AC231" s="582"/>
      <c r="AD231" s="582"/>
      <c r="AE231" s="577"/>
      <c r="AF231" s="582"/>
      <c r="AG231" s="582"/>
      <c r="AH231" s="577"/>
      <c r="AI231" s="582"/>
      <c r="AJ231" s="582"/>
      <c r="AK231" s="582"/>
      <c r="AL231" s="589"/>
      <c r="AM231" s="591"/>
      <c r="AN231" s="517"/>
      <c r="AO231" s="518"/>
      <c r="AP231" s="582"/>
      <c r="AQ231" s="582"/>
      <c r="AR231" s="587"/>
      <c r="AS231" s="587"/>
    </row>
    <row r="232" spans="1:45" s="497" customFormat="1" x14ac:dyDescent="0.3">
      <c r="A232" s="509"/>
      <c r="B232" s="582"/>
      <c r="C232" s="582"/>
      <c r="D232" s="580"/>
      <c r="E232" s="598"/>
      <c r="F232" s="584"/>
      <c r="G232" s="580"/>
      <c r="H232" s="584"/>
      <c r="I232" s="585"/>
      <c r="J232" s="577"/>
      <c r="K232" s="577"/>
      <c r="L232" s="577"/>
      <c r="M232" s="577"/>
      <c r="N232" s="597"/>
      <c r="O232" s="582"/>
      <c r="P232" s="582"/>
      <c r="Q232" s="546"/>
      <c r="R232" s="510"/>
      <c r="S232" s="577"/>
      <c r="T232" s="577"/>
      <c r="U232" s="577"/>
      <c r="V232" s="590"/>
      <c r="W232" s="582"/>
      <c r="X232" s="582"/>
      <c r="Y232" s="582"/>
      <c r="Z232" s="582"/>
      <c r="AA232" s="582"/>
      <c r="AB232" s="582"/>
      <c r="AC232" s="582"/>
      <c r="AD232" s="582"/>
      <c r="AE232" s="577"/>
      <c r="AF232" s="582"/>
      <c r="AG232" s="582"/>
      <c r="AH232" s="577"/>
      <c r="AI232" s="582"/>
      <c r="AJ232" s="582"/>
      <c r="AK232" s="582"/>
      <c r="AL232" s="589"/>
      <c r="AM232" s="591"/>
      <c r="AN232" s="517"/>
      <c r="AO232" s="582"/>
      <c r="AP232" s="509"/>
      <c r="AQ232" s="582"/>
      <c r="AR232" s="587"/>
      <c r="AS232" s="587"/>
    </row>
    <row r="233" spans="1:45" s="497" customFormat="1" x14ac:dyDescent="0.3">
      <c r="A233" s="509"/>
      <c r="B233" s="582"/>
      <c r="C233" s="582"/>
      <c r="D233" s="580"/>
      <c r="E233" s="598"/>
      <c r="F233" s="584"/>
      <c r="G233" s="580"/>
      <c r="H233" s="584"/>
      <c r="I233" s="585"/>
      <c r="J233" s="577"/>
      <c r="K233" s="577"/>
      <c r="L233" s="577"/>
      <c r="M233" s="577"/>
      <c r="N233" s="597"/>
      <c r="O233" s="582"/>
      <c r="P233" s="582"/>
      <c r="Q233" s="546"/>
      <c r="R233" s="510"/>
      <c r="S233" s="577"/>
      <c r="T233" s="577"/>
      <c r="U233" s="577"/>
      <c r="V233" s="590"/>
      <c r="W233" s="582"/>
      <c r="X233" s="582"/>
      <c r="Y233" s="582"/>
      <c r="Z233" s="582"/>
      <c r="AA233" s="582"/>
      <c r="AB233" s="582"/>
      <c r="AC233" s="582"/>
      <c r="AD233" s="582"/>
      <c r="AE233" s="577"/>
      <c r="AF233" s="582"/>
      <c r="AG233" s="582"/>
      <c r="AH233" s="577"/>
      <c r="AI233" s="582"/>
      <c r="AJ233" s="582"/>
      <c r="AK233" s="582"/>
      <c r="AL233" s="589"/>
      <c r="AM233" s="591"/>
      <c r="AN233" s="582"/>
      <c r="AO233" s="518"/>
      <c r="AP233" s="509"/>
      <c r="AQ233" s="582"/>
      <c r="AR233" s="587"/>
      <c r="AS233" s="587"/>
    </row>
    <row r="234" spans="1:45" s="497" customFormat="1" x14ac:dyDescent="0.3">
      <c r="A234" s="582"/>
      <c r="B234" s="582"/>
      <c r="C234" s="599"/>
      <c r="D234" s="580"/>
      <c r="E234" s="598"/>
      <c r="F234" s="584"/>
      <c r="G234" s="580"/>
      <c r="H234" s="584"/>
      <c r="I234" s="585"/>
      <c r="J234" s="577"/>
      <c r="K234" s="577"/>
      <c r="L234" s="577"/>
      <c r="M234" s="577"/>
      <c r="N234" s="597"/>
      <c r="O234" s="582"/>
      <c r="P234" s="582"/>
      <c r="Q234" s="546"/>
      <c r="R234" s="577"/>
      <c r="S234" s="577"/>
      <c r="T234" s="577"/>
      <c r="U234" s="577"/>
      <c r="V234" s="590"/>
      <c r="W234" s="582"/>
      <c r="X234" s="582"/>
      <c r="Y234" s="582"/>
      <c r="Z234" s="582"/>
      <c r="AA234" s="582"/>
      <c r="AB234" s="582"/>
      <c r="AC234" s="582"/>
      <c r="AD234" s="582"/>
      <c r="AE234" s="577"/>
      <c r="AF234" s="582"/>
      <c r="AG234" s="582"/>
      <c r="AH234" s="577"/>
      <c r="AI234" s="582"/>
      <c r="AJ234" s="582"/>
      <c r="AK234" s="582"/>
      <c r="AL234" s="589"/>
      <c r="AM234" s="591"/>
      <c r="AN234" s="582"/>
      <c r="AO234" s="518"/>
      <c r="AP234" s="582"/>
      <c r="AQ234" s="582"/>
      <c r="AR234" s="587"/>
      <c r="AS234" s="587"/>
    </row>
    <row r="235" spans="1:45" s="497" customFormat="1" x14ac:dyDescent="0.3">
      <c r="A235" s="582"/>
      <c r="B235" s="582"/>
      <c r="C235" s="582"/>
      <c r="D235" s="580"/>
      <c r="E235" s="598"/>
      <c r="F235" s="584"/>
      <c r="G235" s="580"/>
      <c r="H235" s="584"/>
      <c r="I235" s="585"/>
      <c r="J235" s="577"/>
      <c r="K235" s="577"/>
      <c r="L235" s="577"/>
      <c r="M235" s="577"/>
      <c r="N235" s="597"/>
      <c r="O235" s="582"/>
      <c r="P235" s="582"/>
      <c r="Q235" s="546"/>
      <c r="R235" s="577"/>
      <c r="S235" s="577"/>
      <c r="T235" s="577"/>
      <c r="U235" s="577"/>
      <c r="V235" s="590"/>
      <c r="W235" s="582"/>
      <c r="X235" s="582"/>
      <c r="Y235" s="582"/>
      <c r="Z235" s="582"/>
      <c r="AA235" s="582"/>
      <c r="AB235" s="582"/>
      <c r="AC235" s="582"/>
      <c r="AD235" s="582"/>
      <c r="AE235" s="577"/>
      <c r="AF235" s="582"/>
      <c r="AG235" s="582"/>
      <c r="AH235" s="577"/>
      <c r="AI235" s="582"/>
      <c r="AJ235" s="582"/>
      <c r="AK235" s="582"/>
      <c r="AL235" s="589"/>
      <c r="AM235" s="591"/>
      <c r="AN235" s="582"/>
      <c r="AO235" s="518"/>
      <c r="AP235" s="582"/>
      <c r="AQ235" s="582"/>
      <c r="AR235" s="587"/>
      <c r="AS235" s="587"/>
    </row>
    <row r="236" spans="1:45" x14ac:dyDescent="0.3">
      <c r="A236" s="582"/>
      <c r="B236" s="582"/>
      <c r="C236" s="582"/>
      <c r="D236" s="580"/>
      <c r="E236" s="598"/>
      <c r="F236" s="584"/>
      <c r="G236" s="583"/>
      <c r="H236" s="584"/>
      <c r="I236" s="585"/>
      <c r="J236" s="577"/>
      <c r="K236" s="577"/>
      <c r="L236" s="577"/>
      <c r="M236" s="577"/>
      <c r="N236" s="597"/>
      <c r="O236" s="582"/>
      <c r="P236" s="582"/>
      <c r="Q236" s="546"/>
      <c r="R236" s="577"/>
      <c r="S236" s="577"/>
      <c r="T236" s="577"/>
      <c r="U236" s="577"/>
      <c r="V236" s="590"/>
      <c r="W236" s="582"/>
      <c r="X236" s="582"/>
      <c r="Y236" s="582"/>
      <c r="Z236" s="582"/>
      <c r="AA236" s="582"/>
      <c r="AB236" s="582"/>
      <c r="AC236" s="582"/>
      <c r="AD236" s="582"/>
      <c r="AE236" s="577"/>
      <c r="AF236" s="582"/>
      <c r="AG236" s="582"/>
      <c r="AH236" s="577"/>
      <c r="AI236" s="582"/>
      <c r="AJ236" s="582"/>
      <c r="AK236" s="582"/>
      <c r="AL236" s="589"/>
      <c r="AM236" s="591"/>
      <c r="AN236" s="582"/>
      <c r="AO236" s="582"/>
      <c r="AP236" s="582"/>
      <c r="AQ236" s="582"/>
      <c r="AR236" s="587"/>
      <c r="AS236" s="587"/>
    </row>
    <row r="237" spans="1:45" s="607" customFormat="1" x14ac:dyDescent="0.25">
      <c r="A237" s="592"/>
      <c r="B237" s="592"/>
      <c r="C237" s="592"/>
      <c r="D237" s="580"/>
      <c r="E237" s="598"/>
      <c r="F237" s="600"/>
      <c r="G237" s="580"/>
      <c r="H237" s="600"/>
      <c r="I237" s="601"/>
      <c r="J237" s="594"/>
      <c r="K237" s="594"/>
      <c r="L237" s="594"/>
      <c r="M237" s="594"/>
      <c r="N237" s="602"/>
      <c r="O237" s="592"/>
      <c r="P237" s="592"/>
      <c r="Q237" s="546"/>
      <c r="R237" s="594"/>
      <c r="S237" s="594"/>
      <c r="T237" s="594"/>
      <c r="U237" s="594"/>
      <c r="V237" s="603"/>
      <c r="W237" s="592"/>
      <c r="X237" s="592"/>
      <c r="Y237" s="592"/>
      <c r="Z237" s="592"/>
      <c r="AA237" s="592"/>
      <c r="AB237" s="592"/>
      <c r="AC237" s="592"/>
      <c r="AD237" s="592"/>
      <c r="AE237" s="594"/>
      <c r="AF237" s="592"/>
      <c r="AG237" s="592"/>
      <c r="AH237" s="594"/>
      <c r="AI237" s="592"/>
      <c r="AJ237" s="592"/>
      <c r="AK237" s="592"/>
      <c r="AL237" s="604"/>
      <c r="AM237" s="605"/>
      <c r="AN237" s="592"/>
      <c r="AO237" s="592"/>
      <c r="AP237" s="592"/>
      <c r="AQ237" s="592"/>
      <c r="AR237" s="606"/>
      <c r="AS237" s="606"/>
    </row>
    <row r="238" spans="1:45" s="607" customFormat="1" x14ac:dyDescent="0.25">
      <c r="A238" s="592"/>
      <c r="B238" s="521"/>
      <c r="C238" s="521"/>
      <c r="D238" s="580"/>
      <c r="E238" s="576"/>
      <c r="F238" s="558"/>
      <c r="G238" s="534"/>
      <c r="H238" s="558"/>
      <c r="I238" s="541"/>
      <c r="J238" s="538"/>
      <c r="K238" s="538"/>
      <c r="L238" s="538"/>
      <c r="M238" s="538"/>
      <c r="N238" s="608"/>
      <c r="O238" s="521"/>
      <c r="P238" s="521"/>
      <c r="Q238" s="546"/>
      <c r="R238" s="538"/>
      <c r="S238" s="538"/>
      <c r="T238" s="538"/>
      <c r="U238" s="538"/>
      <c r="V238" s="603"/>
      <c r="W238" s="521"/>
      <c r="X238" s="521"/>
      <c r="Y238" s="521"/>
      <c r="Z238" s="521"/>
      <c r="AA238" s="521"/>
      <c r="AB238" s="521"/>
      <c r="AC238" s="521"/>
      <c r="AD238" s="521"/>
      <c r="AE238" s="538"/>
      <c r="AF238" s="521"/>
      <c r="AG238" s="521"/>
      <c r="AH238" s="538"/>
      <c r="AI238" s="521"/>
      <c r="AJ238" s="521"/>
      <c r="AK238" s="592"/>
      <c r="AL238" s="546"/>
      <c r="AM238" s="546"/>
      <c r="AN238" s="592"/>
      <c r="AO238" s="521"/>
      <c r="AP238" s="524"/>
      <c r="AQ238" s="521"/>
      <c r="AR238" s="561"/>
      <c r="AS238" s="561"/>
    </row>
    <row r="239" spans="1:45" x14ac:dyDescent="0.3">
      <c r="A239" s="592"/>
      <c r="B239" s="521"/>
      <c r="C239" s="521"/>
      <c r="D239" s="534"/>
      <c r="E239" s="576"/>
      <c r="F239" s="558"/>
      <c r="G239" s="534"/>
      <c r="H239" s="558"/>
      <c r="I239" s="541"/>
      <c r="J239" s="538"/>
      <c r="K239" s="538"/>
      <c r="L239" s="538"/>
      <c r="M239" s="538"/>
      <c r="N239" s="608"/>
      <c r="O239" s="521"/>
      <c r="P239" s="521"/>
      <c r="Q239" s="546"/>
      <c r="R239" s="538"/>
      <c r="S239" s="538"/>
      <c r="T239" s="538"/>
      <c r="U239" s="538"/>
      <c r="V239" s="546"/>
      <c r="W239" s="521"/>
      <c r="X239" s="521"/>
      <c r="Y239" s="521"/>
      <c r="Z239" s="521"/>
      <c r="AA239" s="521"/>
      <c r="AB239" s="521"/>
      <c r="AC239" s="521"/>
      <c r="AD239" s="521"/>
      <c r="AE239" s="538"/>
      <c r="AF239" s="521"/>
      <c r="AG239" s="521"/>
      <c r="AH239" s="538"/>
      <c r="AI239" s="521"/>
      <c r="AJ239" s="521"/>
      <c r="AK239" s="592"/>
      <c r="AL239" s="528"/>
      <c r="AM239" s="527"/>
      <c r="AN239" s="592"/>
      <c r="AO239" s="518"/>
      <c r="AP239" s="524"/>
      <c r="AQ239" s="521"/>
      <c r="AR239" s="561"/>
      <c r="AS239" s="519"/>
    </row>
    <row r="240" spans="1:45" x14ac:dyDescent="0.3">
      <c r="A240" s="592"/>
      <c r="B240" s="518"/>
      <c r="C240" s="518"/>
      <c r="D240" s="609"/>
      <c r="E240" s="576"/>
      <c r="F240" s="526"/>
      <c r="G240" s="609"/>
      <c r="H240" s="526"/>
      <c r="I240" s="559"/>
      <c r="J240" s="520"/>
      <c r="K240" s="520"/>
      <c r="L240" s="520"/>
      <c r="M240" s="520"/>
      <c r="N240" s="562"/>
      <c r="O240" s="518"/>
      <c r="P240" s="518"/>
      <c r="Q240" s="518"/>
      <c r="R240" s="520"/>
      <c r="S240" s="520"/>
      <c r="T240" s="520"/>
      <c r="U240" s="520"/>
      <c r="V240" s="510"/>
      <c r="W240" s="518"/>
      <c r="X240" s="518"/>
      <c r="Y240" s="518"/>
      <c r="Z240" s="518"/>
      <c r="AA240" s="518"/>
      <c r="AB240" s="518"/>
      <c r="AC240" s="518"/>
      <c r="AD240" s="518"/>
      <c r="AE240" s="520"/>
      <c r="AF240" s="518"/>
      <c r="AG240" s="518"/>
      <c r="AH240" s="520"/>
      <c r="AI240" s="518"/>
      <c r="AJ240" s="518"/>
      <c r="AK240" s="582"/>
      <c r="AL240" s="528"/>
      <c r="AM240" s="527"/>
      <c r="AN240" s="518"/>
      <c r="AO240" s="518"/>
      <c r="AP240" s="518"/>
      <c r="AQ240" s="518"/>
      <c r="AR240" s="519"/>
      <c r="AS240" s="519"/>
    </row>
    <row r="241" spans="1:45" x14ac:dyDescent="0.3">
      <c r="A241" s="582"/>
      <c r="B241" s="582"/>
      <c r="C241" s="582"/>
      <c r="D241" s="583"/>
      <c r="E241" s="598"/>
      <c r="F241" s="584"/>
      <c r="G241" s="583"/>
      <c r="H241" s="584"/>
      <c r="I241" s="585"/>
      <c r="J241" s="577"/>
      <c r="K241" s="577"/>
      <c r="L241" s="577"/>
      <c r="M241" s="577"/>
      <c r="N241" s="597"/>
      <c r="O241" s="582"/>
      <c r="P241" s="582"/>
      <c r="Q241" s="577"/>
      <c r="R241" s="577"/>
      <c r="S241" s="577"/>
      <c r="T241" s="577"/>
      <c r="U241" s="577"/>
      <c r="V241" s="603"/>
      <c r="W241" s="582"/>
      <c r="X241" s="582"/>
      <c r="Y241" s="582"/>
      <c r="Z241" s="582"/>
      <c r="AA241" s="582"/>
      <c r="AB241" s="582"/>
      <c r="AC241" s="582"/>
      <c r="AD241" s="582"/>
      <c r="AE241" s="577"/>
      <c r="AF241" s="582"/>
      <c r="AG241" s="582"/>
      <c r="AH241" s="577"/>
      <c r="AI241" s="582"/>
      <c r="AJ241" s="582"/>
      <c r="AK241" s="582"/>
      <c r="AL241" s="546"/>
      <c r="AM241" s="591"/>
      <c r="AN241" s="592"/>
      <c r="AO241" s="582"/>
      <c r="AP241" s="582"/>
      <c r="AQ241" s="582"/>
      <c r="AR241" s="587"/>
      <c r="AS241" s="587"/>
    </row>
    <row r="242" spans="1:45" x14ac:dyDescent="0.3">
      <c r="A242" s="582"/>
      <c r="B242" s="582"/>
      <c r="C242" s="582"/>
      <c r="D242" s="583"/>
      <c r="E242" s="598"/>
      <c r="F242" s="584"/>
      <c r="G242" s="583"/>
      <c r="H242" s="584"/>
      <c r="I242" s="585"/>
      <c r="J242" s="577"/>
      <c r="K242" s="577"/>
      <c r="L242" s="577"/>
      <c r="M242" s="577"/>
      <c r="N242" s="597"/>
      <c r="O242" s="582"/>
      <c r="P242" s="582"/>
      <c r="Q242" s="582"/>
      <c r="R242" s="577"/>
      <c r="S242" s="577"/>
      <c r="T242" s="577"/>
      <c r="U242" s="577"/>
      <c r="V242" s="590"/>
      <c r="W242" s="582"/>
      <c r="X242" s="582"/>
      <c r="Y242" s="582"/>
      <c r="Z242" s="582"/>
      <c r="AA242" s="582"/>
      <c r="AB242" s="582"/>
      <c r="AC242" s="582"/>
      <c r="AD242" s="582"/>
      <c r="AE242" s="577"/>
      <c r="AF242" s="582"/>
      <c r="AG242" s="582"/>
      <c r="AH242" s="577"/>
      <c r="AI242" s="582"/>
      <c r="AJ242" s="582"/>
      <c r="AK242" s="582"/>
      <c r="AL242" s="589"/>
      <c r="AM242" s="591"/>
      <c r="AN242" s="582"/>
      <c r="AO242" s="582"/>
      <c r="AP242" s="582"/>
      <c r="AQ242" s="582"/>
      <c r="AR242" s="587"/>
      <c r="AS242" s="587"/>
    </row>
    <row r="243" spans="1:45" x14ac:dyDescent="0.3">
      <c r="A243" s="582"/>
      <c r="B243" s="582"/>
      <c r="C243" s="582"/>
      <c r="D243" s="583"/>
      <c r="E243" s="598"/>
      <c r="F243" s="584"/>
      <c r="G243" s="583"/>
      <c r="H243" s="584"/>
      <c r="I243" s="585"/>
      <c r="J243" s="577"/>
      <c r="K243" s="577"/>
      <c r="L243" s="577"/>
      <c r="M243" s="577"/>
      <c r="N243" s="597"/>
      <c r="O243" s="582"/>
      <c r="P243" s="582"/>
      <c r="Q243" s="582"/>
      <c r="R243" s="577"/>
      <c r="S243" s="577"/>
      <c r="T243" s="577"/>
      <c r="U243" s="577"/>
      <c r="V243" s="590"/>
      <c r="W243" s="582"/>
      <c r="X243" s="582"/>
      <c r="Y243" s="582"/>
      <c r="Z243" s="582"/>
      <c r="AA243" s="582"/>
      <c r="AB243" s="582"/>
      <c r="AC243" s="582"/>
      <c r="AD243" s="582"/>
      <c r="AE243" s="577"/>
      <c r="AF243" s="582"/>
      <c r="AG243" s="582"/>
      <c r="AH243" s="577"/>
      <c r="AI243" s="582"/>
      <c r="AJ243" s="582"/>
      <c r="AK243" s="582"/>
      <c r="AL243" s="589"/>
      <c r="AM243" s="591"/>
      <c r="AN243" s="582"/>
      <c r="AO243" s="582"/>
      <c r="AP243" s="610"/>
      <c r="AQ243" s="582"/>
      <c r="AR243" s="587"/>
      <c r="AS243" s="587"/>
    </row>
    <row r="244" spans="1:45" x14ac:dyDescent="0.3">
      <c r="A244" s="582"/>
      <c r="B244" s="518"/>
      <c r="C244" s="518"/>
      <c r="D244" s="525"/>
      <c r="E244" s="576"/>
      <c r="F244" s="526"/>
      <c r="G244" s="525"/>
      <c r="H244" s="526"/>
      <c r="I244" s="559"/>
      <c r="J244" s="520"/>
      <c r="K244" s="520"/>
      <c r="L244" s="520"/>
      <c r="M244" s="520"/>
      <c r="N244" s="562"/>
      <c r="O244" s="518"/>
      <c r="P244" s="518"/>
      <c r="Q244" s="518"/>
      <c r="R244" s="520"/>
      <c r="S244" s="520"/>
      <c r="T244" s="520"/>
      <c r="U244" s="520"/>
      <c r="V244" s="603"/>
      <c r="W244" s="518"/>
      <c r="X244" s="518"/>
      <c r="Y244" s="518"/>
      <c r="Z244" s="518"/>
      <c r="AA244" s="518"/>
      <c r="AB244" s="518"/>
      <c r="AC244" s="518"/>
      <c r="AD244" s="518"/>
      <c r="AE244" s="520"/>
      <c r="AF244" s="518"/>
      <c r="AG244" s="518"/>
      <c r="AH244" s="520"/>
      <c r="AI244" s="518"/>
      <c r="AJ244" s="518"/>
      <c r="AK244" s="582"/>
      <c r="AL244" s="528"/>
      <c r="AM244" s="611"/>
      <c r="AN244" s="518"/>
      <c r="AO244" s="518"/>
      <c r="AP244" s="582"/>
      <c r="AQ244" s="518"/>
      <c r="AR244" s="519"/>
      <c r="AS244" s="519"/>
    </row>
    <row r="245" spans="1:45" x14ac:dyDescent="0.3">
      <c r="A245" s="582"/>
      <c r="B245" s="518"/>
      <c r="C245" s="518"/>
      <c r="D245" s="525"/>
      <c r="E245" s="576"/>
      <c r="F245" s="526"/>
      <c r="G245" s="525"/>
      <c r="H245" s="526"/>
      <c r="I245" s="559"/>
      <c r="J245" s="520"/>
      <c r="K245" s="520"/>
      <c r="L245" s="520"/>
      <c r="M245" s="520"/>
      <c r="N245" s="562"/>
      <c r="O245" s="518"/>
      <c r="P245" s="518"/>
      <c r="Q245" s="518"/>
      <c r="R245" s="520"/>
      <c r="S245" s="520"/>
      <c r="T245" s="520"/>
      <c r="U245" s="520"/>
      <c r="V245" s="590"/>
      <c r="W245" s="582"/>
      <c r="X245" s="582"/>
      <c r="Y245" s="582"/>
      <c r="Z245" s="518"/>
      <c r="AA245" s="518"/>
      <c r="AB245" s="518"/>
      <c r="AC245" s="518"/>
      <c r="AD245" s="518"/>
      <c r="AE245" s="520"/>
      <c r="AF245" s="518"/>
      <c r="AG245" s="518"/>
      <c r="AH245" s="520"/>
      <c r="AI245" s="518"/>
      <c r="AJ245" s="518"/>
      <c r="AK245" s="582"/>
      <c r="AL245" s="528"/>
      <c r="AM245" s="611"/>
      <c r="AN245" s="518"/>
      <c r="AO245" s="529"/>
      <c r="AP245" s="529"/>
      <c r="AQ245" s="518"/>
      <c r="AR245" s="519"/>
      <c r="AS245" s="519"/>
    </row>
    <row r="246" spans="1:45" x14ac:dyDescent="0.3">
      <c r="A246" s="582"/>
      <c r="B246" s="582"/>
      <c r="C246" s="582"/>
      <c r="D246" s="583"/>
      <c r="E246" s="598"/>
      <c r="F246" s="584"/>
      <c r="G246" s="583"/>
      <c r="H246" s="584"/>
      <c r="I246" s="585"/>
      <c r="J246" s="577"/>
      <c r="K246" s="577"/>
      <c r="L246" s="577"/>
      <c r="M246" s="577"/>
      <c r="N246" s="597"/>
      <c r="O246" s="582"/>
      <c r="P246" s="582"/>
      <c r="Q246" s="582"/>
      <c r="R246" s="577"/>
      <c r="S246" s="577"/>
      <c r="T246" s="577"/>
      <c r="U246" s="577"/>
      <c r="V246" s="603"/>
      <c r="W246" s="582"/>
      <c r="X246" s="582"/>
      <c r="Y246" s="582"/>
      <c r="Z246" s="582"/>
      <c r="AA246" s="582"/>
      <c r="AB246" s="582"/>
      <c r="AC246" s="582"/>
      <c r="AD246" s="582"/>
      <c r="AE246" s="577"/>
      <c r="AF246" s="582"/>
      <c r="AG246" s="582"/>
      <c r="AH246" s="577"/>
      <c r="AI246" s="582"/>
      <c r="AJ246" s="582"/>
      <c r="AK246" s="582"/>
      <c r="AL246" s="589"/>
      <c r="AM246" s="612"/>
      <c r="AN246" s="582"/>
      <c r="AO246" s="582"/>
      <c r="AP246" s="610"/>
      <c r="AQ246" s="582"/>
      <c r="AR246" s="587"/>
      <c r="AS246" s="587"/>
    </row>
    <row r="247" spans="1:45" x14ac:dyDescent="0.3">
      <c r="A247" s="582"/>
      <c r="B247" s="582"/>
      <c r="C247" s="582"/>
      <c r="D247" s="583"/>
      <c r="E247" s="598"/>
      <c r="F247" s="584"/>
      <c r="G247" s="583"/>
      <c r="H247" s="584"/>
      <c r="I247" s="585"/>
      <c r="J247" s="577"/>
      <c r="K247" s="577"/>
      <c r="L247" s="577"/>
      <c r="M247" s="577"/>
      <c r="N247" s="597"/>
      <c r="O247" s="582"/>
      <c r="P247" s="582"/>
      <c r="Q247" s="582"/>
      <c r="R247" s="577"/>
      <c r="S247" s="577"/>
      <c r="T247" s="577"/>
      <c r="U247" s="577"/>
      <c r="V247" s="603"/>
      <c r="W247" s="582"/>
      <c r="X247" s="582"/>
      <c r="Y247" s="582"/>
      <c r="Z247" s="582"/>
      <c r="AA247" s="582"/>
      <c r="AB247" s="582"/>
      <c r="AC247" s="582"/>
      <c r="AD247" s="582"/>
      <c r="AE247" s="577"/>
      <c r="AF247" s="582"/>
      <c r="AG247" s="582"/>
      <c r="AH247" s="577"/>
      <c r="AI247" s="582"/>
      <c r="AJ247" s="582"/>
      <c r="AK247" s="582"/>
      <c r="AL247" s="589"/>
      <c r="AM247" s="612"/>
      <c r="AN247" s="582"/>
      <c r="AO247" s="610"/>
      <c r="AP247" s="610"/>
      <c r="AQ247" s="582"/>
      <c r="AR247" s="587"/>
      <c r="AS247" s="587"/>
    </row>
    <row r="248" spans="1:45" x14ac:dyDescent="0.3">
      <c r="A248" s="582"/>
      <c r="B248" s="518"/>
      <c r="C248" s="582"/>
      <c r="D248" s="525"/>
      <c r="E248" s="576"/>
      <c r="F248" s="526"/>
      <c r="G248" s="525"/>
      <c r="H248" s="526"/>
      <c r="I248" s="559"/>
      <c r="J248" s="520"/>
      <c r="K248" s="520"/>
      <c r="L248" s="520"/>
      <c r="M248" s="520"/>
      <c r="N248" s="562"/>
      <c r="O248" s="518"/>
      <c r="P248" s="518"/>
      <c r="Q248" s="518"/>
      <c r="R248" s="520"/>
      <c r="S248" s="520"/>
      <c r="T248" s="520"/>
      <c r="U248" s="520"/>
      <c r="V248" s="590"/>
      <c r="W248" s="518"/>
      <c r="X248" s="518"/>
      <c r="Y248" s="518"/>
      <c r="Z248" s="518"/>
      <c r="AA248" s="518"/>
      <c r="AB248" s="518"/>
      <c r="AC248" s="518"/>
      <c r="AD248" s="518"/>
      <c r="AE248" s="520"/>
      <c r="AF248" s="518"/>
      <c r="AG248" s="518"/>
      <c r="AH248" s="520"/>
      <c r="AI248" s="518"/>
      <c r="AJ248" s="518"/>
      <c r="AK248" s="582"/>
      <c r="AL248" s="528"/>
      <c r="AM248" s="527"/>
      <c r="AN248" s="582"/>
      <c r="AO248" s="610"/>
      <c r="AP248" s="610"/>
      <c r="AQ248" s="518"/>
      <c r="AR248" s="519"/>
      <c r="AS248" s="587"/>
    </row>
    <row r="249" spans="1:45" x14ac:dyDescent="0.3">
      <c r="A249" s="582"/>
      <c r="B249" s="582"/>
      <c r="C249" s="582"/>
      <c r="D249" s="583"/>
      <c r="E249" s="598"/>
      <c r="F249" s="584"/>
      <c r="G249" s="583"/>
      <c r="H249" s="584"/>
      <c r="I249" s="585"/>
      <c r="J249" s="577"/>
      <c r="K249" s="577"/>
      <c r="L249" s="577"/>
      <c r="M249" s="577"/>
      <c r="N249" s="597"/>
      <c r="O249" s="582"/>
      <c r="P249" s="582"/>
      <c r="Q249" s="582"/>
      <c r="R249" s="577"/>
      <c r="S249" s="577"/>
      <c r="T249" s="577"/>
      <c r="U249" s="577"/>
      <c r="V249" s="603"/>
      <c r="W249" s="582"/>
      <c r="X249" s="582"/>
      <c r="Y249" s="577"/>
      <c r="Z249" s="582"/>
      <c r="AA249" s="582"/>
      <c r="AB249" s="582"/>
      <c r="AC249" s="582"/>
      <c r="AD249" s="582"/>
      <c r="AE249" s="577"/>
      <c r="AF249" s="582"/>
      <c r="AG249" s="582"/>
      <c r="AH249" s="577"/>
      <c r="AI249" s="582"/>
      <c r="AJ249" s="582"/>
      <c r="AK249" s="582"/>
      <c r="AL249" s="589"/>
      <c r="AM249" s="612"/>
      <c r="AN249" s="582"/>
      <c r="AO249" s="610"/>
      <c r="AP249" s="610"/>
      <c r="AQ249" s="582"/>
      <c r="AR249" s="587"/>
      <c r="AS249" s="587"/>
    </row>
    <row r="250" spans="1:45" x14ac:dyDescent="0.3">
      <c r="A250" s="582"/>
      <c r="B250" s="582"/>
      <c r="C250" s="582"/>
      <c r="D250" s="583"/>
      <c r="E250" s="598"/>
      <c r="F250" s="584"/>
      <c r="G250" s="583"/>
      <c r="H250" s="584"/>
      <c r="I250" s="585"/>
      <c r="J250" s="577"/>
      <c r="K250" s="577"/>
      <c r="L250" s="577"/>
      <c r="M250" s="577"/>
      <c r="N250" s="597"/>
      <c r="O250" s="613"/>
      <c r="P250" s="582"/>
      <c r="Q250" s="582"/>
      <c r="R250" s="577"/>
      <c r="S250" s="577"/>
      <c r="T250" s="577"/>
      <c r="U250" s="577"/>
      <c r="V250" s="590"/>
      <c r="W250" s="582"/>
      <c r="X250" s="582"/>
      <c r="Y250" s="582"/>
      <c r="Z250" s="582"/>
      <c r="AA250" s="582"/>
      <c r="AB250" s="582"/>
      <c r="AC250" s="582"/>
      <c r="AD250" s="582"/>
      <c r="AE250" s="577"/>
      <c r="AF250" s="582"/>
      <c r="AG250" s="582"/>
      <c r="AH250" s="577"/>
      <c r="AI250" s="582"/>
      <c r="AJ250" s="582"/>
      <c r="AK250" s="582"/>
      <c r="AL250" s="589"/>
      <c r="AM250" s="591"/>
      <c r="AN250" s="582"/>
      <c r="AO250" s="582"/>
      <c r="AP250" s="582"/>
      <c r="AQ250" s="610"/>
      <c r="AR250" s="587"/>
      <c r="AS250" s="587"/>
    </row>
    <row r="251" spans="1:45" x14ac:dyDescent="0.3">
      <c r="A251" s="582"/>
      <c r="B251" s="582"/>
      <c r="C251" s="582"/>
      <c r="D251" s="583"/>
      <c r="E251" s="598"/>
      <c r="F251" s="584"/>
      <c r="G251" s="583"/>
      <c r="H251" s="584"/>
      <c r="I251" s="585"/>
      <c r="J251" s="577"/>
      <c r="K251" s="577"/>
      <c r="L251" s="577"/>
      <c r="M251" s="577"/>
      <c r="N251" s="597"/>
      <c r="O251" s="582"/>
      <c r="P251" s="582"/>
      <c r="Q251" s="582"/>
      <c r="R251" s="577"/>
      <c r="S251" s="577"/>
      <c r="T251" s="577"/>
      <c r="U251" s="577"/>
      <c r="V251" s="603"/>
      <c r="W251" s="582"/>
      <c r="X251" s="582"/>
      <c r="Y251" s="582"/>
      <c r="Z251" s="582"/>
      <c r="AA251" s="582"/>
      <c r="AB251" s="582"/>
      <c r="AC251" s="582"/>
      <c r="AD251" s="582"/>
      <c r="AE251" s="577"/>
      <c r="AF251" s="582"/>
      <c r="AG251" s="582"/>
      <c r="AH251" s="577"/>
      <c r="AI251" s="582"/>
      <c r="AJ251" s="582"/>
      <c r="AK251" s="582"/>
      <c r="AL251" s="589"/>
      <c r="AM251" s="589"/>
      <c r="AN251" s="582"/>
      <c r="AO251" s="610"/>
      <c r="AP251" s="610"/>
      <c r="AQ251" s="582"/>
      <c r="AR251" s="587"/>
      <c r="AS251" s="587"/>
    </row>
    <row r="252" spans="1:45" x14ac:dyDescent="0.3">
      <c r="A252" s="582"/>
      <c r="B252" s="582"/>
      <c r="C252" s="582"/>
      <c r="D252" s="583"/>
      <c r="E252" s="598"/>
      <c r="F252" s="584"/>
      <c r="G252" s="583"/>
      <c r="H252" s="584"/>
      <c r="I252" s="585"/>
      <c r="J252" s="577"/>
      <c r="K252" s="577"/>
      <c r="L252" s="577"/>
      <c r="M252" s="577"/>
      <c r="N252" s="597"/>
      <c r="O252" s="582"/>
      <c r="P252" s="582"/>
      <c r="Q252" s="582"/>
      <c r="R252" s="577"/>
      <c r="S252" s="577"/>
      <c r="T252" s="577"/>
      <c r="U252" s="577"/>
      <c r="V252" s="590"/>
      <c r="W252" s="582"/>
      <c r="X252" s="582"/>
      <c r="Y252" s="582"/>
      <c r="Z252" s="582"/>
      <c r="AA252" s="582"/>
      <c r="AB252" s="582"/>
      <c r="AC252" s="582"/>
      <c r="AD252" s="582"/>
      <c r="AE252" s="577"/>
      <c r="AF252" s="582"/>
      <c r="AG252" s="582"/>
      <c r="AH252" s="577"/>
      <c r="AI252" s="582"/>
      <c r="AJ252" s="582"/>
      <c r="AK252" s="582"/>
      <c r="AL252" s="589"/>
      <c r="AM252" s="591"/>
      <c r="AN252" s="582"/>
      <c r="AO252" s="610"/>
      <c r="AP252" s="610"/>
      <c r="AQ252" s="582"/>
      <c r="AR252" s="587"/>
      <c r="AS252" s="587"/>
    </row>
    <row r="253" spans="1:45" x14ac:dyDescent="0.3">
      <c r="A253" s="582"/>
      <c r="B253" s="582"/>
      <c r="C253" s="582"/>
      <c r="D253" s="525"/>
      <c r="E253" s="576"/>
      <c r="F253" s="526"/>
      <c r="G253" s="525"/>
      <c r="H253" s="526"/>
      <c r="I253" s="559"/>
      <c r="J253" s="520"/>
      <c r="K253" s="520"/>
      <c r="L253" s="520"/>
      <c r="M253" s="520"/>
      <c r="N253" s="562"/>
      <c r="O253" s="518"/>
      <c r="P253" s="518"/>
      <c r="Q253" s="518"/>
      <c r="R253" s="520"/>
      <c r="S253" s="520"/>
      <c r="T253" s="520"/>
      <c r="U253" s="520"/>
      <c r="V253" s="603"/>
      <c r="W253" s="518"/>
      <c r="X253" s="518"/>
      <c r="Y253" s="518"/>
      <c r="Z253" s="518"/>
      <c r="AA253" s="518"/>
      <c r="AB253" s="518"/>
      <c r="AC253" s="518"/>
      <c r="AD253" s="518"/>
      <c r="AE253" s="520"/>
      <c r="AF253" s="518"/>
      <c r="AG253" s="518"/>
      <c r="AH253" s="520"/>
      <c r="AI253" s="518"/>
      <c r="AJ253" s="518"/>
      <c r="AK253" s="582"/>
      <c r="AL253" s="589"/>
      <c r="AM253" s="611"/>
      <c r="AN253" s="518"/>
      <c r="AO253" s="529"/>
      <c r="AP253" s="610"/>
      <c r="AQ253" s="518"/>
      <c r="AR253" s="519"/>
      <c r="AS253" s="519"/>
    </row>
    <row r="254" spans="1:45" x14ac:dyDescent="0.3">
      <c r="A254" s="582"/>
      <c r="B254" s="582"/>
      <c r="C254" s="582"/>
      <c r="D254" s="583"/>
      <c r="E254" s="598"/>
      <c r="F254" s="584"/>
      <c r="G254" s="583"/>
      <c r="H254" s="584"/>
      <c r="I254" s="585"/>
      <c r="J254" s="577"/>
      <c r="K254" s="577"/>
      <c r="L254" s="577"/>
      <c r="M254" s="577"/>
      <c r="N254" s="597"/>
      <c r="O254" s="582"/>
      <c r="P254" s="582"/>
      <c r="Q254" s="582"/>
      <c r="R254" s="577"/>
      <c r="S254" s="577"/>
      <c r="T254" s="577"/>
      <c r="U254" s="577"/>
      <c r="V254" s="590"/>
      <c r="W254" s="582"/>
      <c r="X254" s="582"/>
      <c r="Y254" s="582"/>
      <c r="Z254" s="582"/>
      <c r="AA254" s="582"/>
      <c r="AB254" s="582"/>
      <c r="AC254" s="582"/>
      <c r="AD254" s="582"/>
      <c r="AE254" s="577"/>
      <c r="AF254" s="582"/>
      <c r="AG254" s="582"/>
      <c r="AH254" s="577"/>
      <c r="AI254" s="582"/>
      <c r="AJ254" s="582"/>
      <c r="AK254" s="582"/>
      <c r="AL254" s="589"/>
      <c r="AM254" s="612"/>
      <c r="AN254" s="582"/>
      <c r="AO254" s="582"/>
      <c r="AP254" s="582"/>
      <c r="AQ254" s="582"/>
      <c r="AR254" s="587"/>
      <c r="AS254" s="587"/>
    </row>
    <row r="255" spans="1:45" s="622" customFormat="1" x14ac:dyDescent="0.3">
      <c r="A255" s="614"/>
      <c r="B255" s="614"/>
      <c r="C255" s="614"/>
      <c r="D255" s="615"/>
      <c r="E255" s="614"/>
      <c r="F255" s="616"/>
      <c r="G255" s="615"/>
      <c r="H255" s="616"/>
      <c r="I255" s="617"/>
      <c r="J255" s="614"/>
      <c r="K255" s="614"/>
      <c r="L255" s="614"/>
      <c r="M255" s="614"/>
      <c r="N255" s="618"/>
      <c r="O255" s="614"/>
      <c r="P255" s="614"/>
      <c r="Q255" s="614"/>
      <c r="R255" s="614"/>
      <c r="S255" s="614"/>
      <c r="T255" s="614"/>
      <c r="U255" s="614"/>
      <c r="V255" s="619"/>
      <c r="W255" s="614"/>
      <c r="X255" s="614"/>
      <c r="Y255" s="614"/>
      <c r="Z255" s="614"/>
      <c r="AA255" s="614"/>
      <c r="AB255" s="614"/>
      <c r="AC255" s="614"/>
      <c r="AD255" s="614"/>
      <c r="AE255" s="614"/>
      <c r="AF255" s="614"/>
      <c r="AG255" s="614"/>
      <c r="AH255" s="614"/>
      <c r="AI255" s="614"/>
      <c r="AJ255" s="614"/>
      <c r="AK255" s="614"/>
      <c r="AL255" s="620"/>
      <c r="AM255" s="621"/>
      <c r="AN255" s="614"/>
      <c r="AO255" s="614"/>
      <c r="AP255" s="614"/>
      <c r="AQ255" s="614"/>
      <c r="AR255" s="614"/>
      <c r="AS255" s="614"/>
    </row>
    <row r="256" spans="1:45" s="622" customFormat="1" x14ac:dyDescent="0.3">
      <c r="A256" s="518"/>
      <c r="B256" s="623"/>
      <c r="C256" s="623"/>
      <c r="D256" s="624"/>
      <c r="E256" s="623"/>
      <c r="F256" s="625"/>
      <c r="G256" s="624"/>
      <c r="H256" s="623"/>
      <c r="I256" s="626"/>
      <c r="J256" s="623"/>
      <c r="K256" s="623"/>
      <c r="L256" s="623"/>
      <c r="M256" s="623"/>
      <c r="N256" s="627"/>
      <c r="O256" s="623"/>
      <c r="P256" s="623"/>
      <c r="Q256" s="623"/>
      <c r="R256" s="623"/>
      <c r="S256" s="623"/>
      <c r="T256" s="623"/>
      <c r="U256" s="623"/>
      <c r="V256" s="623"/>
      <c r="W256" s="623"/>
      <c r="X256" s="628"/>
      <c r="Y256" s="623"/>
      <c r="AA256" s="623"/>
      <c r="AB256" s="623"/>
      <c r="AC256" s="623"/>
      <c r="AD256" s="623"/>
      <c r="AE256" s="623"/>
      <c r="AF256" s="623"/>
      <c r="AG256" s="623"/>
      <c r="AH256" s="623"/>
      <c r="AI256" s="623"/>
      <c r="AJ256" s="623"/>
      <c r="AK256" s="623"/>
      <c r="AL256" s="629"/>
      <c r="AM256" s="629"/>
      <c r="AN256" s="628"/>
      <c r="AO256" s="623"/>
      <c r="AP256" s="630"/>
      <c r="AQ256" s="623"/>
      <c r="AR256" s="623"/>
      <c r="AS256" s="623"/>
    </row>
    <row r="257" spans="1:45" s="622" customFormat="1" ht="14.25" x14ac:dyDescent="0.2">
      <c r="A257" s="614"/>
      <c r="B257" s="614"/>
      <c r="C257" s="614"/>
      <c r="D257" s="615"/>
      <c r="E257" s="614"/>
      <c r="F257" s="616"/>
      <c r="G257" s="615"/>
      <c r="H257" s="616"/>
      <c r="I257" s="617"/>
      <c r="J257" s="614"/>
      <c r="K257" s="614"/>
      <c r="L257" s="614"/>
      <c r="M257" s="614"/>
      <c r="N257" s="614"/>
      <c r="O257" s="614"/>
      <c r="P257" s="614"/>
      <c r="Q257" s="614"/>
      <c r="R257" s="614"/>
      <c r="S257" s="614"/>
      <c r="T257" s="614"/>
      <c r="U257" s="614"/>
      <c r="V257" s="614"/>
      <c r="W257" s="614"/>
      <c r="X257" s="614"/>
      <c r="Y257" s="614"/>
      <c r="Z257" s="614"/>
      <c r="AA257" s="614"/>
      <c r="AB257" s="614"/>
      <c r="AC257" s="614"/>
      <c r="AD257" s="614"/>
      <c r="AE257" s="614"/>
      <c r="AF257" s="614"/>
      <c r="AG257" s="614"/>
      <c r="AH257" s="614"/>
      <c r="AI257" s="614"/>
      <c r="AJ257" s="614"/>
      <c r="AK257" s="614"/>
      <c r="AL257" s="620"/>
      <c r="AM257" s="620"/>
      <c r="AN257" s="614"/>
      <c r="AO257" s="620"/>
      <c r="AP257" s="630"/>
      <c r="AQ257" s="614"/>
      <c r="AR257" s="614"/>
      <c r="AS257" s="614"/>
    </row>
    <row r="258" spans="1:45" s="622" customFormat="1" ht="14.25" x14ac:dyDescent="0.2">
      <c r="A258" s="518"/>
      <c r="B258" s="623"/>
      <c r="C258" s="623"/>
      <c r="D258" s="624"/>
      <c r="E258" s="623"/>
      <c r="F258" s="625"/>
      <c r="G258" s="624"/>
      <c r="H258" s="625"/>
      <c r="I258" s="626"/>
      <c r="J258" s="623"/>
      <c r="K258" s="623"/>
      <c r="L258" s="623"/>
      <c r="M258" s="623"/>
      <c r="N258" s="623"/>
      <c r="O258" s="623"/>
      <c r="P258" s="623"/>
      <c r="Q258" s="623"/>
      <c r="R258" s="623"/>
      <c r="S258" s="623"/>
      <c r="T258" s="623"/>
      <c r="U258" s="623"/>
      <c r="V258" s="623"/>
      <c r="W258" s="623"/>
      <c r="X258" s="623"/>
      <c r="Y258" s="623"/>
      <c r="Z258" s="623"/>
      <c r="AA258" s="623"/>
      <c r="AB258" s="623"/>
      <c r="AC258" s="623"/>
      <c r="AD258" s="623"/>
      <c r="AE258" s="623"/>
      <c r="AF258" s="623"/>
      <c r="AG258" s="623"/>
      <c r="AH258" s="623"/>
      <c r="AI258" s="623"/>
      <c r="AJ258" s="623"/>
      <c r="AK258" s="623"/>
      <c r="AL258" s="629"/>
      <c r="AM258" s="629"/>
      <c r="AN258" s="623"/>
      <c r="AO258" s="623"/>
      <c r="AP258" s="630"/>
      <c r="AQ258" s="623"/>
      <c r="AR258" s="623"/>
      <c r="AS258" s="623"/>
    </row>
    <row r="259" spans="1:45" s="622" customFormat="1" ht="14.25" x14ac:dyDescent="0.2">
      <c r="A259" s="614"/>
      <c r="B259" s="614"/>
      <c r="C259" s="614"/>
      <c r="D259" s="615"/>
      <c r="E259" s="614"/>
      <c r="F259" s="616"/>
      <c r="G259" s="615"/>
      <c r="H259" s="616"/>
      <c r="I259" s="617"/>
      <c r="J259" s="614"/>
      <c r="K259" s="614"/>
      <c r="L259" s="614"/>
      <c r="M259" s="614"/>
      <c r="N259" s="614"/>
      <c r="O259" s="614"/>
      <c r="P259" s="614"/>
      <c r="Q259" s="614"/>
      <c r="R259" s="614"/>
      <c r="S259" s="614"/>
      <c r="T259" s="614"/>
      <c r="U259" s="614"/>
      <c r="V259" s="614"/>
      <c r="W259" s="614"/>
      <c r="X259" s="614"/>
      <c r="Y259" s="614"/>
      <c r="Z259" s="614"/>
      <c r="AA259" s="614"/>
      <c r="AB259" s="614"/>
      <c r="AC259" s="614"/>
      <c r="AD259" s="614"/>
      <c r="AE259" s="614"/>
      <c r="AF259" s="614"/>
      <c r="AG259" s="614"/>
      <c r="AH259" s="614"/>
      <c r="AI259" s="614"/>
      <c r="AJ259" s="614"/>
      <c r="AK259" s="614"/>
      <c r="AL259" s="620"/>
      <c r="AM259" s="620"/>
      <c r="AN259" s="614"/>
      <c r="AO259" s="620"/>
      <c r="AP259" s="630"/>
      <c r="AQ259" s="614"/>
      <c r="AR259" s="614"/>
      <c r="AS259" s="614"/>
    </row>
    <row r="260" spans="1:45" s="622" customFormat="1" ht="14.25" x14ac:dyDescent="0.2">
      <c r="A260" s="518"/>
      <c r="B260" s="623"/>
      <c r="C260" s="623"/>
      <c r="D260" s="624"/>
      <c r="E260" s="623"/>
      <c r="F260" s="625"/>
      <c r="G260" s="624"/>
      <c r="H260" s="625"/>
      <c r="I260" s="626"/>
      <c r="J260" s="623"/>
      <c r="K260" s="623"/>
      <c r="L260" s="623"/>
      <c r="M260" s="623"/>
      <c r="N260" s="623"/>
      <c r="O260" s="623"/>
      <c r="P260" s="623"/>
      <c r="Q260" s="623"/>
      <c r="R260" s="623"/>
      <c r="S260" s="623"/>
      <c r="T260" s="623"/>
      <c r="U260" s="623"/>
      <c r="V260" s="623"/>
      <c r="W260" s="623"/>
      <c r="X260" s="623"/>
      <c r="Y260" s="623"/>
      <c r="Z260" s="623"/>
      <c r="AA260" s="623"/>
      <c r="AB260" s="623"/>
      <c r="AC260" s="623"/>
      <c r="AD260" s="623"/>
      <c r="AE260" s="623"/>
      <c r="AF260" s="623"/>
      <c r="AG260" s="623"/>
      <c r="AH260" s="623"/>
      <c r="AI260" s="623"/>
      <c r="AJ260" s="623"/>
      <c r="AK260" s="623"/>
      <c r="AL260" s="629"/>
      <c r="AM260" s="629"/>
      <c r="AN260" s="623"/>
      <c r="AO260" s="623"/>
      <c r="AP260" s="630"/>
      <c r="AQ260" s="623"/>
      <c r="AR260" s="623"/>
      <c r="AS260" s="623"/>
    </row>
    <row r="261" spans="1:45" s="622" customFormat="1" ht="14.25" x14ac:dyDescent="0.2">
      <c r="A261" s="614"/>
      <c r="B261" s="614"/>
      <c r="C261" s="614"/>
      <c r="D261" s="615"/>
      <c r="E261" s="614"/>
      <c r="F261" s="616"/>
      <c r="G261" s="615"/>
      <c r="H261" s="616"/>
      <c r="I261" s="617"/>
      <c r="J261" s="614"/>
      <c r="K261" s="614"/>
      <c r="L261" s="614"/>
      <c r="M261" s="614"/>
      <c r="N261" s="614"/>
      <c r="O261" s="614"/>
      <c r="P261" s="614"/>
      <c r="Q261" s="614"/>
      <c r="R261" s="614"/>
      <c r="S261" s="614"/>
      <c r="T261" s="614"/>
      <c r="U261" s="614"/>
      <c r="V261" s="614"/>
      <c r="W261" s="614"/>
      <c r="X261" s="614"/>
      <c r="Y261" s="614"/>
      <c r="Z261" s="614"/>
      <c r="AA261" s="614"/>
      <c r="AB261" s="614"/>
      <c r="AC261" s="614"/>
      <c r="AD261" s="614"/>
      <c r="AE261" s="614"/>
      <c r="AF261" s="614"/>
      <c r="AG261" s="614"/>
      <c r="AH261" s="614"/>
      <c r="AI261" s="614"/>
      <c r="AJ261" s="614"/>
      <c r="AK261" s="614"/>
      <c r="AL261" s="620"/>
      <c r="AM261" s="620"/>
      <c r="AN261" s="614"/>
      <c r="AO261" s="614"/>
      <c r="AP261" s="631"/>
      <c r="AQ261" s="614"/>
      <c r="AR261" s="614"/>
      <c r="AS261" s="614"/>
    </row>
    <row r="262" spans="1:45" x14ac:dyDescent="0.3">
      <c r="A262" s="518"/>
      <c r="B262" s="518"/>
      <c r="C262" s="518"/>
      <c r="D262" s="525"/>
      <c r="E262" s="518"/>
      <c r="F262" s="632"/>
      <c r="G262" s="525"/>
      <c r="H262" s="632"/>
      <c r="I262" s="559"/>
      <c r="J262" s="518"/>
      <c r="K262" s="518"/>
      <c r="L262" s="518"/>
      <c r="M262" s="518"/>
      <c r="N262" s="518"/>
      <c r="O262" s="518"/>
      <c r="P262" s="518"/>
      <c r="Q262" s="518"/>
      <c r="R262" s="518"/>
      <c r="S262" s="518"/>
      <c r="T262" s="518"/>
      <c r="U262" s="518"/>
      <c r="V262" s="518"/>
      <c r="W262" s="518"/>
      <c r="X262" s="518"/>
      <c r="Y262" s="518"/>
      <c r="Z262" s="518"/>
      <c r="AA262" s="529"/>
      <c r="AB262" s="518"/>
      <c r="AC262" s="518"/>
      <c r="AD262" s="518"/>
      <c r="AE262" s="518"/>
      <c r="AF262" s="518"/>
      <c r="AG262" s="518"/>
      <c r="AH262" s="518"/>
      <c r="AI262" s="518"/>
      <c r="AJ262" s="518"/>
      <c r="AK262" s="518"/>
      <c r="AL262" s="529"/>
      <c r="AM262" s="529"/>
      <c r="AN262" s="518"/>
      <c r="AO262" s="529"/>
      <c r="AP262" s="610"/>
      <c r="AQ262" s="518"/>
      <c r="AR262" s="518"/>
      <c r="AS262" s="551"/>
    </row>
    <row r="263" spans="1:45" s="622" customFormat="1" ht="14.25" x14ac:dyDescent="0.2">
      <c r="A263" s="614"/>
      <c r="B263" s="614"/>
      <c r="C263" s="614"/>
      <c r="D263" s="615"/>
      <c r="E263" s="614"/>
      <c r="F263" s="616"/>
      <c r="G263" s="615"/>
      <c r="H263" s="616"/>
      <c r="I263" s="617"/>
      <c r="J263" s="614"/>
      <c r="K263" s="614"/>
      <c r="L263" s="614"/>
      <c r="M263" s="614"/>
      <c r="N263" s="614"/>
      <c r="O263" s="614"/>
      <c r="P263" s="614"/>
      <c r="Q263" s="614"/>
      <c r="R263" s="614"/>
      <c r="S263" s="614"/>
      <c r="T263" s="614"/>
      <c r="U263" s="614"/>
      <c r="V263" s="614"/>
      <c r="W263" s="614"/>
      <c r="X263" s="614"/>
      <c r="Y263" s="614"/>
      <c r="Z263" s="614"/>
      <c r="AA263" s="614"/>
      <c r="AB263" s="614"/>
      <c r="AC263" s="614"/>
      <c r="AD263" s="614"/>
      <c r="AE263" s="614"/>
      <c r="AF263" s="614"/>
      <c r="AG263" s="614"/>
      <c r="AH263" s="614"/>
      <c r="AI263" s="614"/>
      <c r="AJ263" s="614"/>
      <c r="AK263" s="614"/>
      <c r="AL263" s="620"/>
      <c r="AM263" s="620"/>
      <c r="AN263" s="614"/>
      <c r="AO263" s="620"/>
      <c r="AP263" s="620"/>
      <c r="AQ263" s="614"/>
      <c r="AR263" s="614"/>
      <c r="AS263" s="614"/>
    </row>
    <row r="264" spans="1:45" s="622" customFormat="1" ht="14.25" x14ac:dyDescent="0.2">
      <c r="A264" s="633"/>
      <c r="B264" s="623"/>
      <c r="C264" s="623"/>
      <c r="D264" s="624"/>
      <c r="E264" s="623"/>
      <c r="F264" s="625"/>
      <c r="G264" s="624"/>
      <c r="H264" s="625"/>
      <c r="I264" s="626"/>
      <c r="J264" s="623"/>
      <c r="K264" s="623"/>
      <c r="L264" s="623"/>
      <c r="M264" s="623"/>
      <c r="N264" s="623"/>
      <c r="O264" s="623"/>
      <c r="P264" s="623"/>
      <c r="Q264" s="623"/>
      <c r="R264" s="623"/>
      <c r="S264" s="623"/>
      <c r="T264" s="623"/>
      <c r="U264" s="623"/>
      <c r="V264" s="623"/>
      <c r="W264" s="623"/>
      <c r="X264" s="623"/>
      <c r="Y264" s="623"/>
      <c r="Z264" s="623"/>
      <c r="AA264" s="623"/>
      <c r="AB264" s="623"/>
      <c r="AC264" s="623"/>
      <c r="AD264" s="623"/>
      <c r="AE264" s="623"/>
      <c r="AF264" s="623"/>
      <c r="AG264" s="623"/>
      <c r="AH264" s="623"/>
      <c r="AI264" s="623"/>
      <c r="AJ264" s="623"/>
      <c r="AK264" s="623"/>
      <c r="AL264" s="629"/>
      <c r="AM264" s="629"/>
      <c r="AN264" s="623"/>
      <c r="AO264" s="629"/>
      <c r="AP264" s="630"/>
      <c r="AQ264" s="623"/>
      <c r="AR264" s="623"/>
      <c r="AS264" s="623"/>
    </row>
    <row r="265" spans="1:45" s="622" customFormat="1" ht="14.25" x14ac:dyDescent="0.2">
      <c r="A265" s="614"/>
      <c r="B265" s="614"/>
      <c r="C265" s="614"/>
      <c r="D265" s="615"/>
      <c r="E265" s="614"/>
      <c r="F265" s="616"/>
      <c r="G265" s="615"/>
      <c r="H265" s="616"/>
      <c r="I265" s="617"/>
      <c r="J265" s="614"/>
      <c r="K265" s="614"/>
      <c r="L265" s="614"/>
      <c r="M265" s="614"/>
      <c r="N265" s="614"/>
      <c r="O265" s="614"/>
      <c r="P265" s="614"/>
      <c r="Q265" s="614"/>
      <c r="R265" s="614"/>
      <c r="S265" s="614"/>
      <c r="T265" s="614"/>
      <c r="U265" s="614"/>
      <c r="V265" s="614"/>
      <c r="W265" s="614"/>
      <c r="X265" s="614"/>
      <c r="Y265" s="614"/>
      <c r="Z265" s="614"/>
      <c r="AA265" s="614"/>
      <c r="AB265" s="614"/>
      <c r="AC265" s="614"/>
      <c r="AD265" s="614"/>
      <c r="AE265" s="614"/>
      <c r="AF265" s="614"/>
      <c r="AG265" s="614"/>
      <c r="AH265" s="614"/>
      <c r="AI265" s="614"/>
      <c r="AJ265" s="614"/>
      <c r="AK265" s="614"/>
      <c r="AL265" s="620"/>
      <c r="AM265" s="620"/>
      <c r="AN265" s="614"/>
      <c r="AO265" s="629"/>
      <c r="AP265" s="620"/>
      <c r="AQ265" s="614"/>
      <c r="AR265" s="614"/>
      <c r="AS265" s="614"/>
    </row>
    <row r="266" spans="1:45" s="622" customFormat="1" ht="14.25" x14ac:dyDescent="0.2">
      <c r="A266" s="518"/>
      <c r="B266" s="623"/>
      <c r="C266" s="623"/>
      <c r="D266" s="624"/>
      <c r="E266" s="623"/>
      <c r="F266" s="625"/>
      <c r="G266" s="624"/>
      <c r="H266" s="625"/>
      <c r="I266" s="626"/>
      <c r="J266" s="623"/>
      <c r="K266" s="623"/>
      <c r="L266" s="623"/>
      <c r="M266" s="629"/>
      <c r="N266" s="623"/>
      <c r="O266" s="623"/>
      <c r="P266" s="623"/>
      <c r="Q266" s="623"/>
      <c r="R266" s="623"/>
      <c r="S266" s="623"/>
      <c r="T266" s="623"/>
      <c r="U266" s="623"/>
      <c r="V266" s="623"/>
      <c r="W266" s="623"/>
      <c r="X266" s="623"/>
      <c r="Y266" s="623"/>
      <c r="Z266" s="623"/>
      <c r="AA266" s="623"/>
      <c r="AB266" s="623"/>
      <c r="AC266" s="623"/>
      <c r="AD266" s="623"/>
      <c r="AE266" s="623"/>
      <c r="AF266" s="623"/>
      <c r="AG266" s="623"/>
      <c r="AH266" s="623"/>
      <c r="AI266" s="623"/>
      <c r="AJ266" s="623"/>
      <c r="AK266" s="623"/>
      <c r="AL266" s="629"/>
      <c r="AM266" s="620"/>
      <c r="AN266" s="623"/>
      <c r="AO266" s="629"/>
      <c r="AP266" s="629"/>
      <c r="AQ266" s="623"/>
      <c r="AR266" s="623"/>
      <c r="AS266" s="623"/>
    </row>
    <row r="267" spans="1:45" s="622" customFormat="1" ht="14.25" x14ac:dyDescent="0.2">
      <c r="A267" s="614"/>
      <c r="B267" s="614"/>
      <c r="C267" s="614"/>
      <c r="D267" s="615"/>
      <c r="E267" s="614"/>
      <c r="F267" s="616"/>
      <c r="G267" s="615"/>
      <c r="H267" s="616"/>
      <c r="I267" s="617"/>
      <c r="J267" s="614"/>
      <c r="K267" s="614"/>
      <c r="L267" s="614"/>
      <c r="M267" s="614"/>
      <c r="N267" s="614"/>
      <c r="O267" s="614"/>
      <c r="P267" s="614"/>
      <c r="Q267" s="614"/>
      <c r="R267" s="614"/>
      <c r="S267" s="614"/>
      <c r="T267" s="614"/>
      <c r="U267" s="614"/>
      <c r="V267" s="614"/>
      <c r="W267" s="614"/>
      <c r="X267" s="614"/>
      <c r="Y267" s="614"/>
      <c r="Z267" s="614"/>
      <c r="AA267" s="614"/>
      <c r="AB267" s="614"/>
      <c r="AC267" s="614"/>
      <c r="AD267" s="614"/>
      <c r="AE267" s="614"/>
      <c r="AF267" s="614"/>
      <c r="AG267" s="614"/>
      <c r="AH267" s="614"/>
      <c r="AI267" s="614"/>
      <c r="AJ267" s="614"/>
      <c r="AK267" s="614"/>
      <c r="AL267" s="620"/>
      <c r="AM267" s="620"/>
      <c r="AN267" s="614"/>
      <c r="AO267" s="614"/>
      <c r="AP267" s="614"/>
      <c r="AQ267" s="614"/>
      <c r="AR267" s="614"/>
      <c r="AS267" s="614"/>
    </row>
    <row r="268" spans="1:45" s="622" customFormat="1" ht="14.25" x14ac:dyDescent="0.2">
      <c r="A268" s="518"/>
      <c r="B268" s="623"/>
      <c r="C268" s="623"/>
      <c r="D268" s="624"/>
      <c r="E268" s="623"/>
      <c r="F268" s="625"/>
      <c r="G268" s="624"/>
      <c r="H268" s="625"/>
      <c r="I268" s="626"/>
      <c r="J268" s="623"/>
      <c r="K268" s="623"/>
      <c r="L268" s="623"/>
      <c r="M268" s="623"/>
      <c r="N268" s="623"/>
      <c r="O268" s="623"/>
      <c r="P268" s="623"/>
      <c r="Q268" s="623"/>
      <c r="R268" s="623"/>
      <c r="S268" s="623"/>
      <c r="T268" s="623"/>
      <c r="U268" s="623"/>
      <c r="V268" s="623"/>
      <c r="W268" s="623"/>
      <c r="X268" s="623"/>
      <c r="Y268" s="623"/>
      <c r="Z268" s="623"/>
      <c r="AA268" s="623"/>
      <c r="AB268" s="623"/>
      <c r="AC268" s="623"/>
      <c r="AD268" s="623"/>
      <c r="AE268" s="623"/>
      <c r="AF268" s="623"/>
      <c r="AG268" s="623"/>
      <c r="AH268" s="623"/>
      <c r="AI268" s="623"/>
      <c r="AJ268" s="623"/>
      <c r="AK268" s="623"/>
      <c r="AL268" s="629"/>
      <c r="AM268" s="629"/>
      <c r="AN268" s="623"/>
      <c r="AO268" s="623"/>
      <c r="AP268" s="623"/>
      <c r="AQ268" s="623"/>
      <c r="AR268" s="623"/>
      <c r="AS268" s="623"/>
    </row>
    <row r="269" spans="1:45" s="622" customFormat="1" ht="14.25" x14ac:dyDescent="0.2">
      <c r="A269" s="614"/>
      <c r="B269" s="614"/>
      <c r="C269" s="614"/>
      <c r="D269" s="615"/>
      <c r="E269" s="614"/>
      <c r="F269" s="616"/>
      <c r="G269" s="615"/>
      <c r="H269" s="616"/>
      <c r="I269" s="617"/>
      <c r="J269" s="614"/>
      <c r="K269" s="614"/>
      <c r="L269" s="614"/>
      <c r="M269" s="614"/>
      <c r="N269" s="614"/>
      <c r="O269" s="614"/>
      <c r="P269" s="614"/>
      <c r="Q269" s="614"/>
      <c r="R269" s="614"/>
      <c r="S269" s="614"/>
      <c r="T269" s="614"/>
      <c r="U269" s="614"/>
      <c r="V269" s="614"/>
      <c r="W269" s="614"/>
      <c r="X269" s="614"/>
      <c r="Y269" s="614"/>
      <c r="Z269" s="614"/>
      <c r="AA269" s="614"/>
      <c r="AB269" s="614"/>
      <c r="AC269" s="614"/>
      <c r="AD269" s="614"/>
      <c r="AE269" s="614"/>
      <c r="AF269" s="614"/>
      <c r="AG269" s="614"/>
      <c r="AH269" s="614"/>
      <c r="AI269" s="614"/>
      <c r="AJ269" s="614"/>
      <c r="AK269" s="614"/>
      <c r="AL269" s="620"/>
      <c r="AM269" s="620"/>
      <c r="AN269" s="614"/>
      <c r="AO269" s="620"/>
      <c r="AP269" s="614"/>
      <c r="AQ269" s="614"/>
      <c r="AR269" s="614"/>
      <c r="AS269" s="614"/>
    </row>
    <row r="270" spans="1:45" s="622" customFormat="1" ht="14.25" x14ac:dyDescent="0.2">
      <c r="A270" s="518"/>
      <c r="B270" s="623"/>
      <c r="C270" s="623"/>
      <c r="D270" s="624"/>
      <c r="E270" s="623"/>
      <c r="F270" s="625"/>
      <c r="G270" s="624"/>
      <c r="H270" s="625"/>
      <c r="I270" s="626"/>
      <c r="J270" s="623"/>
      <c r="K270" s="623"/>
      <c r="L270" s="623"/>
      <c r="M270" s="623"/>
      <c r="N270" s="623"/>
      <c r="O270" s="623"/>
      <c r="P270" s="623"/>
      <c r="Q270" s="623"/>
      <c r="R270" s="623"/>
      <c r="S270" s="623"/>
      <c r="T270" s="623"/>
      <c r="U270" s="623"/>
      <c r="V270" s="623"/>
      <c r="W270" s="623"/>
      <c r="X270" s="623"/>
      <c r="Y270" s="623"/>
      <c r="Z270" s="623"/>
      <c r="AA270" s="623"/>
      <c r="AB270" s="623"/>
      <c r="AC270" s="623"/>
      <c r="AD270" s="623"/>
      <c r="AE270" s="623"/>
      <c r="AF270" s="623"/>
      <c r="AG270" s="623"/>
      <c r="AH270" s="623"/>
      <c r="AI270" s="623"/>
      <c r="AJ270" s="623"/>
      <c r="AK270" s="623"/>
      <c r="AL270" s="629"/>
      <c r="AM270" s="629"/>
      <c r="AN270" s="623"/>
      <c r="AO270" s="629"/>
      <c r="AP270" s="623"/>
      <c r="AQ270" s="623"/>
      <c r="AR270" s="623"/>
      <c r="AS270" s="623"/>
    </row>
    <row r="271" spans="1:45" s="622" customFormat="1" ht="14.25" x14ac:dyDescent="0.2">
      <c r="A271" s="614"/>
      <c r="B271" s="614"/>
      <c r="C271" s="614"/>
      <c r="D271" s="615"/>
      <c r="E271" s="614"/>
      <c r="F271" s="616"/>
      <c r="G271" s="615"/>
      <c r="H271" s="616"/>
      <c r="I271" s="617"/>
      <c r="J271" s="614"/>
      <c r="K271" s="614"/>
      <c r="L271" s="614"/>
      <c r="M271" s="614"/>
      <c r="N271" s="614"/>
      <c r="O271" s="614"/>
      <c r="P271" s="614"/>
      <c r="Q271" s="614"/>
      <c r="R271" s="614"/>
      <c r="S271" s="614"/>
      <c r="T271" s="614"/>
      <c r="U271" s="614"/>
      <c r="V271" s="614"/>
      <c r="W271" s="614"/>
      <c r="X271" s="614"/>
      <c r="Y271" s="614"/>
      <c r="Z271" s="614"/>
      <c r="AA271" s="614"/>
      <c r="AB271" s="614"/>
      <c r="AC271" s="614"/>
      <c r="AD271" s="614"/>
      <c r="AE271" s="614"/>
      <c r="AF271" s="614"/>
      <c r="AG271" s="614"/>
      <c r="AH271" s="614"/>
      <c r="AI271" s="614"/>
      <c r="AJ271" s="614"/>
      <c r="AK271" s="614"/>
      <c r="AL271" s="620"/>
      <c r="AM271" s="620"/>
      <c r="AN271" s="614"/>
      <c r="AO271" s="614"/>
      <c r="AP271" s="620"/>
      <c r="AQ271" s="614"/>
      <c r="AR271" s="614"/>
      <c r="AS271" s="614"/>
    </row>
    <row r="272" spans="1:45" s="622" customFormat="1" ht="14.25" x14ac:dyDescent="0.2">
      <c r="A272" s="518"/>
      <c r="B272" s="623"/>
      <c r="C272" s="623"/>
      <c r="D272" s="624"/>
      <c r="E272" s="623"/>
      <c r="F272" s="625"/>
      <c r="G272" s="624"/>
      <c r="H272" s="625"/>
      <c r="I272" s="626"/>
      <c r="J272" s="623"/>
      <c r="K272" s="623"/>
      <c r="L272" s="623"/>
      <c r="M272" s="623"/>
      <c r="N272" s="623"/>
      <c r="O272" s="623"/>
      <c r="P272" s="623"/>
      <c r="Q272" s="623"/>
      <c r="R272" s="623"/>
      <c r="S272" s="623"/>
      <c r="T272" s="623"/>
      <c r="U272" s="623"/>
      <c r="V272" s="623"/>
      <c r="W272" s="623"/>
      <c r="X272" s="623"/>
      <c r="Y272" s="623"/>
      <c r="Z272" s="623"/>
      <c r="AA272" s="623"/>
      <c r="AB272" s="623"/>
      <c r="AC272" s="623"/>
      <c r="AD272" s="623"/>
      <c r="AE272" s="623"/>
      <c r="AF272" s="623"/>
      <c r="AG272" s="623"/>
      <c r="AH272" s="623"/>
      <c r="AI272" s="629"/>
      <c r="AJ272" s="623"/>
      <c r="AK272" s="623"/>
      <c r="AL272" s="629"/>
      <c r="AM272" s="629"/>
      <c r="AN272" s="623"/>
      <c r="AO272" s="634"/>
      <c r="AP272" s="629"/>
      <c r="AQ272" s="623"/>
      <c r="AR272" s="623"/>
      <c r="AS272" s="623"/>
    </row>
    <row r="273" spans="1:46" s="622" customFormat="1" ht="14.25" x14ac:dyDescent="0.2">
      <c r="A273" s="614"/>
      <c r="B273" s="635"/>
      <c r="C273" s="635"/>
      <c r="D273" s="636"/>
      <c r="E273" s="635"/>
      <c r="F273" s="637"/>
      <c r="G273" s="636"/>
      <c r="H273" s="616"/>
      <c r="I273" s="617"/>
      <c r="J273" s="614"/>
      <c r="K273" s="614"/>
      <c r="L273" s="614"/>
      <c r="M273" s="614"/>
      <c r="N273" s="614"/>
      <c r="O273" s="614"/>
      <c r="P273" s="614"/>
      <c r="Q273" s="614"/>
      <c r="R273" s="614"/>
      <c r="S273" s="614"/>
      <c r="T273" s="614"/>
      <c r="U273" s="614"/>
      <c r="V273" s="614"/>
      <c r="W273" s="614"/>
      <c r="X273" s="614"/>
      <c r="Y273" s="614"/>
      <c r="Z273" s="614"/>
      <c r="AA273" s="614"/>
      <c r="AB273" s="614"/>
      <c r="AC273" s="614"/>
      <c r="AD273" s="614"/>
      <c r="AE273" s="614"/>
      <c r="AF273" s="614"/>
      <c r="AG273" s="614"/>
      <c r="AH273" s="614"/>
      <c r="AI273" s="614"/>
      <c r="AJ273" s="614"/>
      <c r="AK273" s="614"/>
      <c r="AL273" s="620"/>
      <c r="AM273" s="620"/>
      <c r="AN273" s="614"/>
      <c r="AO273" s="614"/>
      <c r="AP273" s="620"/>
      <c r="AQ273" s="614"/>
      <c r="AR273" s="614"/>
      <c r="AS273" s="614"/>
    </row>
    <row r="274" spans="1:46" s="622" customFormat="1" ht="14.25" x14ac:dyDescent="0.2">
      <c r="A274" s="518"/>
      <c r="B274" s="623"/>
      <c r="C274" s="623"/>
      <c r="D274" s="624"/>
      <c r="E274" s="623"/>
      <c r="F274" s="625"/>
      <c r="G274" s="624"/>
      <c r="H274" s="625"/>
      <c r="I274" s="626"/>
      <c r="J274" s="623"/>
      <c r="K274" s="623"/>
      <c r="L274" s="623"/>
      <c r="M274" s="623"/>
      <c r="N274" s="623"/>
      <c r="O274" s="623"/>
      <c r="P274" s="623"/>
      <c r="Q274" s="623"/>
      <c r="R274" s="623"/>
      <c r="S274" s="623"/>
      <c r="T274" s="623"/>
      <c r="U274" s="623"/>
      <c r="V274" s="623"/>
      <c r="W274" s="623"/>
      <c r="X274" s="623"/>
      <c r="Y274" s="623"/>
      <c r="Z274" s="623"/>
      <c r="AA274" s="638"/>
      <c r="AB274" s="623"/>
      <c r="AC274" s="623"/>
      <c r="AD274" s="623"/>
      <c r="AE274" s="623"/>
      <c r="AF274" s="623"/>
      <c r="AG274" s="623"/>
      <c r="AH274" s="623"/>
      <c r="AI274" s="623"/>
      <c r="AJ274" s="623"/>
      <c r="AK274" s="623"/>
      <c r="AL274" s="629"/>
      <c r="AM274" s="629"/>
      <c r="AN274" s="623"/>
      <c r="AO274" s="623"/>
      <c r="AP274" s="629"/>
      <c r="AQ274" s="623"/>
      <c r="AR274" s="623"/>
      <c r="AS274" s="623"/>
    </row>
    <row r="275" spans="1:46" s="622" customFormat="1" ht="14.25" x14ac:dyDescent="0.2">
      <c r="A275" s="518"/>
      <c r="B275" s="614"/>
      <c r="C275" s="614"/>
      <c r="D275" s="615"/>
      <c r="E275" s="614"/>
      <c r="F275" s="616"/>
      <c r="G275" s="615"/>
      <c r="H275" s="616"/>
      <c r="I275" s="617"/>
      <c r="J275" s="614"/>
      <c r="K275" s="614"/>
      <c r="L275" s="614"/>
      <c r="M275" s="620"/>
      <c r="N275" s="614"/>
      <c r="O275" s="614"/>
      <c r="P275" s="614"/>
      <c r="Q275" s="614"/>
      <c r="R275" s="614"/>
      <c r="S275" s="614"/>
      <c r="T275" s="614"/>
      <c r="U275" s="614"/>
      <c r="V275" s="614"/>
      <c r="W275" s="614"/>
      <c r="X275" s="614"/>
      <c r="Y275" s="614"/>
      <c r="Z275" s="614"/>
      <c r="AA275" s="614"/>
      <c r="AB275" s="614"/>
      <c r="AC275" s="614"/>
      <c r="AD275" s="614"/>
      <c r="AE275" s="614"/>
      <c r="AF275" s="614"/>
      <c r="AG275" s="614"/>
      <c r="AH275" s="614"/>
      <c r="AI275" s="614"/>
      <c r="AJ275" s="614"/>
      <c r="AK275" s="614"/>
      <c r="AL275" s="620"/>
      <c r="AM275" s="620"/>
      <c r="AN275" s="614"/>
      <c r="AO275" s="620"/>
      <c r="AP275" s="620"/>
      <c r="AQ275" s="614"/>
      <c r="AR275" s="614"/>
      <c r="AS275" s="614"/>
    </row>
    <row r="276" spans="1:46" s="622" customFormat="1" ht="14.25" x14ac:dyDescent="0.2">
      <c r="A276" s="518"/>
      <c r="B276" s="623"/>
      <c r="C276" s="623"/>
      <c r="D276" s="624"/>
      <c r="E276" s="623"/>
      <c r="F276" s="625"/>
      <c r="G276" s="624"/>
      <c r="H276" s="625"/>
      <c r="I276" s="626"/>
      <c r="J276" s="623"/>
      <c r="K276" s="623"/>
      <c r="L276" s="623"/>
      <c r="M276" s="623"/>
      <c r="N276" s="623"/>
      <c r="O276" s="623"/>
      <c r="P276" s="623"/>
      <c r="Q276" s="623"/>
      <c r="R276" s="623"/>
      <c r="S276" s="623"/>
      <c r="T276" s="623"/>
      <c r="U276" s="623"/>
      <c r="V276" s="623"/>
      <c r="W276" s="623"/>
      <c r="X276" s="623"/>
      <c r="Y276" s="623"/>
      <c r="Z276" s="623"/>
      <c r="AA276" s="623"/>
      <c r="AB276" s="623"/>
      <c r="AC276" s="623"/>
      <c r="AD276" s="623"/>
      <c r="AE276" s="623"/>
      <c r="AF276" s="623"/>
      <c r="AG276" s="623"/>
      <c r="AH276" s="623"/>
      <c r="AI276" s="623"/>
      <c r="AJ276" s="623"/>
      <c r="AK276" s="623"/>
      <c r="AL276" s="629"/>
      <c r="AM276" s="629"/>
      <c r="AN276" s="623"/>
      <c r="AO276" s="623"/>
      <c r="AP276" s="629"/>
      <c r="AQ276" s="623"/>
      <c r="AR276" s="623"/>
      <c r="AS276" s="623"/>
    </row>
    <row r="277" spans="1:46" s="622" customFormat="1" ht="14.25" x14ac:dyDescent="0.2">
      <c r="A277" s="614"/>
      <c r="B277" s="614"/>
      <c r="C277" s="614"/>
      <c r="D277" s="615"/>
      <c r="E277" s="614"/>
      <c r="F277" s="616"/>
      <c r="G277" s="615"/>
      <c r="H277" s="616"/>
      <c r="I277" s="617"/>
      <c r="J277" s="614"/>
      <c r="K277" s="614"/>
      <c r="L277" s="614"/>
      <c r="M277" s="614"/>
      <c r="N277" s="614"/>
      <c r="O277" s="614"/>
      <c r="P277" s="614"/>
      <c r="Q277" s="617"/>
      <c r="R277" s="614"/>
      <c r="S277" s="614"/>
      <c r="T277" s="614"/>
      <c r="U277" s="614"/>
      <c r="V277" s="614"/>
      <c r="W277" s="614"/>
      <c r="X277" s="614"/>
      <c r="Y277" s="614"/>
      <c r="Z277" s="614"/>
      <c r="AA277" s="614"/>
      <c r="AB277" s="614"/>
      <c r="AC277" s="614"/>
      <c r="AD277" s="614"/>
      <c r="AE277" s="614"/>
      <c r="AF277" s="614"/>
      <c r="AG277" s="614"/>
      <c r="AH277" s="614"/>
      <c r="AI277" s="614"/>
      <c r="AJ277" s="614"/>
      <c r="AK277" s="614"/>
      <c r="AL277" s="620"/>
      <c r="AM277" s="620"/>
      <c r="AN277" s="614"/>
      <c r="AO277" s="614"/>
      <c r="AP277" s="620"/>
      <c r="AQ277" s="620"/>
      <c r="AR277" s="614"/>
      <c r="AS277" s="614"/>
    </row>
    <row r="278" spans="1:46" s="622" customFormat="1" ht="14.25" x14ac:dyDescent="0.2">
      <c r="A278" s="518"/>
      <c r="B278" s="623"/>
      <c r="C278" s="623"/>
      <c r="D278" s="624"/>
      <c r="E278" s="623"/>
      <c r="F278" s="625"/>
      <c r="G278" s="624"/>
      <c r="H278" s="625"/>
      <c r="I278" s="626"/>
      <c r="J278" s="623"/>
      <c r="K278" s="623"/>
      <c r="L278" s="623"/>
      <c r="M278" s="623"/>
      <c r="N278" s="623"/>
      <c r="O278" s="623"/>
      <c r="P278" s="623"/>
      <c r="Q278" s="623"/>
      <c r="R278" s="623"/>
      <c r="S278" s="623"/>
      <c r="T278" s="623"/>
      <c r="U278" s="623"/>
      <c r="V278" s="623"/>
      <c r="W278" s="623"/>
      <c r="X278" s="623"/>
      <c r="Y278" s="623"/>
      <c r="Z278" s="623"/>
      <c r="AA278" s="623"/>
      <c r="AB278" s="623"/>
      <c r="AC278" s="623"/>
      <c r="AD278" s="623"/>
      <c r="AE278" s="623"/>
      <c r="AF278" s="623"/>
      <c r="AG278" s="623"/>
      <c r="AH278" s="629"/>
      <c r="AI278" s="623"/>
      <c r="AJ278" s="623"/>
      <c r="AK278" s="623"/>
      <c r="AL278" s="629"/>
      <c r="AM278" s="629"/>
      <c r="AN278" s="623"/>
      <c r="AO278" s="623"/>
      <c r="AP278" s="629"/>
      <c r="AQ278" s="623"/>
      <c r="AR278" s="623"/>
      <c r="AS278" s="623"/>
    </row>
    <row r="279" spans="1:46" s="622" customFormat="1" ht="14.25" x14ac:dyDescent="0.2">
      <c r="A279" s="614"/>
      <c r="B279" s="614"/>
      <c r="C279" s="614"/>
      <c r="D279" s="615"/>
      <c r="E279" s="614"/>
      <c r="F279" s="616"/>
      <c r="G279" s="615"/>
      <c r="H279" s="616"/>
      <c r="I279" s="617"/>
      <c r="J279" s="614"/>
      <c r="K279" s="614"/>
      <c r="L279" s="614"/>
      <c r="M279" s="614"/>
      <c r="N279" s="614"/>
      <c r="O279" s="614"/>
      <c r="P279" s="614"/>
      <c r="Q279" s="614"/>
      <c r="R279" s="614"/>
      <c r="S279" s="614"/>
      <c r="T279" s="614"/>
      <c r="U279" s="614"/>
      <c r="V279" s="614"/>
      <c r="W279" s="614"/>
      <c r="X279" s="614"/>
      <c r="Y279" s="614"/>
      <c r="Z279" s="614"/>
      <c r="AA279" s="614"/>
      <c r="AB279" s="614"/>
      <c r="AC279" s="614"/>
      <c r="AD279" s="614"/>
      <c r="AE279" s="614"/>
      <c r="AF279" s="614"/>
      <c r="AG279" s="614"/>
      <c r="AH279" s="614"/>
      <c r="AI279" s="614"/>
      <c r="AJ279" s="614"/>
      <c r="AK279" s="614"/>
      <c r="AL279" s="620"/>
      <c r="AM279" s="620"/>
      <c r="AN279" s="614"/>
      <c r="AO279" s="614"/>
      <c r="AP279" s="614"/>
      <c r="AQ279" s="620"/>
      <c r="AR279" s="614"/>
      <c r="AS279" s="614"/>
    </row>
    <row r="280" spans="1:46" s="622" customFormat="1" ht="14.25" x14ac:dyDescent="0.2">
      <c r="A280" s="518"/>
      <c r="B280" s="623"/>
      <c r="C280" s="623"/>
      <c r="D280" s="624"/>
      <c r="E280" s="623"/>
      <c r="F280" s="625"/>
      <c r="G280" s="624"/>
      <c r="H280" s="625"/>
      <c r="I280" s="626"/>
      <c r="J280" s="623"/>
      <c r="K280" s="623"/>
      <c r="L280" s="623"/>
      <c r="M280" s="623"/>
      <c r="O280" s="623"/>
      <c r="P280" s="623"/>
      <c r="Q280" s="623"/>
      <c r="R280" s="623"/>
      <c r="S280" s="623"/>
      <c r="T280" s="623"/>
      <c r="U280" s="638"/>
      <c r="V280" s="623"/>
      <c r="W280" s="623"/>
      <c r="X280" s="623"/>
      <c r="Y280" s="623"/>
      <c r="Z280" s="623"/>
      <c r="AA280" s="623"/>
      <c r="AB280" s="623"/>
      <c r="AC280" s="623"/>
      <c r="AD280" s="623"/>
      <c r="AE280" s="623"/>
      <c r="AF280" s="623"/>
      <c r="AG280" s="623"/>
      <c r="AH280" s="623"/>
      <c r="AI280" s="623"/>
      <c r="AJ280" s="623"/>
      <c r="AK280" s="623"/>
      <c r="AL280" s="629"/>
      <c r="AM280" s="629"/>
      <c r="AN280" s="623"/>
      <c r="AO280" s="623"/>
      <c r="AP280" s="629"/>
      <c r="AQ280" s="623"/>
      <c r="AR280" s="623"/>
      <c r="AS280" s="623"/>
    </row>
    <row r="281" spans="1:46" s="622" customFormat="1" ht="14.25" x14ac:dyDescent="0.2">
      <c r="A281" s="614"/>
      <c r="B281" s="614"/>
      <c r="C281" s="614"/>
      <c r="D281" s="615"/>
      <c r="E281" s="614"/>
      <c r="F281" s="616"/>
      <c r="G281" s="615"/>
      <c r="H281" s="616"/>
      <c r="I281" s="617"/>
      <c r="J281" s="614"/>
      <c r="K281" s="614"/>
      <c r="L281" s="614"/>
      <c r="M281" s="614"/>
      <c r="N281" s="614"/>
      <c r="O281" s="614"/>
      <c r="P281" s="614"/>
      <c r="Q281" s="614"/>
      <c r="R281" s="614"/>
      <c r="S281" s="614"/>
      <c r="T281" s="614"/>
      <c r="U281" s="614"/>
      <c r="V281" s="614"/>
      <c r="W281" s="614"/>
      <c r="X281" s="614"/>
      <c r="Y281" s="614"/>
      <c r="Z281" s="614"/>
      <c r="AA281" s="614"/>
      <c r="AB281" s="614"/>
      <c r="AC281" s="614"/>
      <c r="AD281" s="614"/>
      <c r="AE281" s="614"/>
      <c r="AF281" s="614"/>
      <c r="AG281" s="614"/>
      <c r="AH281" s="614"/>
      <c r="AI281" s="614"/>
      <c r="AJ281" s="614"/>
      <c r="AK281" s="614"/>
      <c r="AL281" s="620"/>
      <c r="AM281" s="620"/>
      <c r="AN281" s="614"/>
      <c r="AO281" s="620"/>
      <c r="AP281" s="620"/>
      <c r="AQ281" s="614"/>
      <c r="AR281" s="614"/>
      <c r="AS281" s="614"/>
    </row>
    <row r="282" spans="1:46" s="622" customFormat="1" ht="14.25" x14ac:dyDescent="0.2">
      <c r="A282" s="518"/>
      <c r="B282" s="623"/>
      <c r="C282" s="623"/>
      <c r="D282" s="624"/>
      <c r="E282" s="623"/>
      <c r="F282" s="625"/>
      <c r="G282" s="624"/>
      <c r="H282" s="625"/>
      <c r="I282" s="626"/>
      <c r="J282" s="623"/>
      <c r="K282" s="623"/>
      <c r="L282" s="623"/>
      <c r="M282" s="623"/>
      <c r="N282" s="623"/>
      <c r="O282" s="623"/>
      <c r="P282" s="623"/>
      <c r="Q282" s="623"/>
      <c r="R282" s="623"/>
      <c r="S282" s="623"/>
      <c r="T282" s="623"/>
      <c r="U282" s="623"/>
      <c r="V282" s="623"/>
      <c r="W282" s="623"/>
      <c r="X282" s="623"/>
      <c r="Y282" s="623"/>
      <c r="Z282" s="623"/>
      <c r="AA282" s="623"/>
      <c r="AB282" s="623"/>
      <c r="AC282" s="623"/>
      <c r="AD282" s="623"/>
      <c r="AE282" s="623"/>
      <c r="AG282" s="623"/>
      <c r="AH282" s="623"/>
      <c r="AI282" s="623"/>
      <c r="AJ282" s="623"/>
      <c r="AK282" s="623"/>
      <c r="AL282" s="629"/>
      <c r="AM282" s="629"/>
      <c r="AN282" s="623"/>
      <c r="AO282" s="623"/>
      <c r="AP282" s="629"/>
      <c r="AQ282" s="623"/>
      <c r="AR282" s="623"/>
      <c r="AS282" s="623"/>
    </row>
    <row r="283" spans="1:46" s="622" customFormat="1" ht="14.25" x14ac:dyDescent="0.2">
      <c r="A283" s="614"/>
      <c r="B283" s="614"/>
      <c r="C283" s="614"/>
      <c r="D283" s="615"/>
      <c r="E283" s="614"/>
      <c r="F283" s="616"/>
      <c r="G283" s="615"/>
      <c r="H283" s="616"/>
      <c r="I283" s="617"/>
      <c r="J283" s="614"/>
      <c r="K283" s="614"/>
      <c r="L283" s="614"/>
      <c r="M283" s="614"/>
      <c r="N283" s="614"/>
      <c r="O283" s="614"/>
      <c r="P283" s="614"/>
      <c r="Q283" s="614"/>
      <c r="R283" s="614"/>
      <c r="S283" s="614"/>
      <c r="T283" s="614"/>
      <c r="U283" s="614"/>
      <c r="V283" s="614"/>
      <c r="W283" s="614"/>
      <c r="X283" s="614"/>
      <c r="Y283" s="614"/>
      <c r="Z283" s="614"/>
      <c r="AA283" s="614"/>
      <c r="AB283" s="614"/>
      <c r="AC283" s="614"/>
      <c r="AD283" s="614"/>
      <c r="AE283" s="614"/>
      <c r="AF283" s="614"/>
      <c r="AG283" s="614"/>
      <c r="AH283" s="614"/>
      <c r="AI283" s="614"/>
      <c r="AJ283" s="614"/>
      <c r="AK283" s="614"/>
      <c r="AL283" s="620"/>
      <c r="AM283" s="620"/>
      <c r="AN283" s="614"/>
      <c r="AO283" s="614"/>
      <c r="AP283" s="620"/>
      <c r="AQ283" s="614"/>
      <c r="AR283" s="614"/>
      <c r="AS283" s="614"/>
    </row>
    <row r="284" spans="1:46" s="645" customFormat="1" ht="14.25" x14ac:dyDescent="0.2">
      <c r="A284" s="639"/>
      <c r="B284" s="639"/>
      <c r="C284" s="639"/>
      <c r="D284" s="640"/>
      <c r="E284" s="639"/>
      <c r="F284" s="641"/>
      <c r="G284" s="640"/>
      <c r="H284" s="639"/>
      <c r="I284" s="642"/>
      <c r="J284" s="639"/>
      <c r="K284" s="639"/>
      <c r="L284" s="639"/>
      <c r="M284" s="639"/>
      <c r="N284" s="639"/>
      <c r="O284" s="639"/>
      <c r="P284" s="639"/>
      <c r="Q284" s="639"/>
      <c r="R284" s="639"/>
      <c r="S284" s="639"/>
      <c r="T284" s="639"/>
      <c r="U284" s="643"/>
      <c r="V284" s="639"/>
      <c r="W284" s="639"/>
      <c r="X284" s="639"/>
      <c r="Y284" s="639"/>
      <c r="Z284" s="639"/>
      <c r="AA284" s="639"/>
      <c r="AB284" s="639"/>
      <c r="AC284" s="639"/>
      <c r="AD284" s="639"/>
      <c r="AE284" s="639"/>
      <c r="AF284" s="639"/>
      <c r="AG284" s="639"/>
      <c r="AH284" s="639"/>
      <c r="AI284" s="639"/>
      <c r="AJ284" s="639"/>
      <c r="AK284" s="639"/>
      <c r="AL284" s="643"/>
      <c r="AM284" s="643"/>
      <c r="AN284" s="639"/>
      <c r="AO284" s="639"/>
      <c r="AP284" s="639"/>
      <c r="AQ284" s="639"/>
      <c r="AR284" s="639"/>
      <c r="AS284" s="639"/>
      <c r="AT284" s="644"/>
    </row>
    <row r="285" spans="1:46" s="622" customFormat="1" ht="14.25" x14ac:dyDescent="0.2">
      <c r="A285" s="614"/>
      <c r="B285" s="614"/>
      <c r="C285" s="614"/>
      <c r="D285" s="615"/>
      <c r="E285" s="614"/>
      <c r="F285" s="616"/>
      <c r="G285" s="615"/>
      <c r="H285" s="616"/>
      <c r="I285" s="617"/>
      <c r="J285" s="614"/>
      <c r="K285" s="614"/>
      <c r="L285" s="614"/>
      <c r="M285" s="614"/>
      <c r="N285" s="614"/>
      <c r="O285" s="614"/>
      <c r="P285" s="614"/>
      <c r="Q285" s="614"/>
      <c r="R285" s="614"/>
      <c r="S285" s="614"/>
      <c r="T285" s="614"/>
      <c r="U285" s="614"/>
      <c r="V285" s="614"/>
      <c r="W285" s="614"/>
      <c r="X285" s="614"/>
      <c r="Y285" s="614"/>
      <c r="Z285" s="614"/>
      <c r="AA285" s="614"/>
      <c r="AB285" s="614"/>
      <c r="AC285" s="614"/>
      <c r="AD285" s="614"/>
      <c r="AE285" s="614"/>
      <c r="AF285" s="614"/>
      <c r="AG285" s="614"/>
      <c r="AH285" s="614"/>
      <c r="AI285" s="614"/>
      <c r="AJ285" s="614"/>
      <c r="AK285" s="614"/>
      <c r="AL285" s="620"/>
      <c r="AM285" s="620"/>
      <c r="AN285" s="614"/>
      <c r="AO285" s="620"/>
      <c r="AP285" s="620"/>
      <c r="AQ285" s="614"/>
      <c r="AR285" s="614"/>
      <c r="AS285" s="614"/>
    </row>
    <row r="286" spans="1:46" s="622" customFormat="1" ht="14.25" x14ac:dyDescent="0.2">
      <c r="A286" s="518"/>
      <c r="B286" s="623"/>
      <c r="C286" s="623"/>
      <c r="D286" s="624"/>
      <c r="E286" s="623"/>
      <c r="F286" s="625"/>
      <c r="G286" s="624"/>
      <c r="H286" s="625"/>
      <c r="I286" s="626"/>
      <c r="J286" s="623"/>
      <c r="K286" s="623"/>
      <c r="L286" s="623"/>
      <c r="M286" s="623"/>
      <c r="N286" s="623"/>
      <c r="O286" s="623"/>
      <c r="P286" s="623"/>
      <c r="Q286" s="623"/>
      <c r="R286" s="623"/>
      <c r="S286" s="623"/>
      <c r="T286" s="623"/>
      <c r="U286" s="623"/>
      <c r="V286" s="623"/>
      <c r="W286" s="623"/>
      <c r="X286" s="623"/>
      <c r="Y286" s="623"/>
      <c r="Z286" s="623"/>
      <c r="AA286" s="623"/>
      <c r="AB286" s="623"/>
      <c r="AC286" s="623"/>
      <c r="AD286" s="623"/>
      <c r="AE286" s="623"/>
      <c r="AF286" s="623"/>
      <c r="AG286" s="623"/>
      <c r="AH286" s="623"/>
      <c r="AI286" s="623"/>
      <c r="AJ286" s="623"/>
      <c r="AK286" s="623"/>
      <c r="AL286" s="629"/>
      <c r="AM286" s="629"/>
      <c r="AN286" s="623"/>
      <c r="AO286" s="623"/>
      <c r="AP286" s="629"/>
      <c r="AQ286" s="623"/>
      <c r="AR286" s="623"/>
      <c r="AS286" s="623"/>
    </row>
    <row r="287" spans="1:46" s="622" customFormat="1" ht="14.25" x14ac:dyDescent="0.2">
      <c r="A287" s="614"/>
      <c r="B287" s="614"/>
      <c r="C287" s="614"/>
      <c r="D287" s="615"/>
      <c r="E287" s="614"/>
      <c r="F287" s="616"/>
      <c r="G287" s="615"/>
      <c r="H287" s="614"/>
      <c r="I287" s="617"/>
      <c r="J287" s="614"/>
      <c r="K287" s="614"/>
      <c r="L287" s="614"/>
      <c r="M287" s="614"/>
      <c r="N287" s="614"/>
      <c r="O287" s="614"/>
      <c r="P287" s="614"/>
      <c r="Q287" s="614"/>
      <c r="R287" s="614"/>
      <c r="S287" s="614"/>
      <c r="T287" s="614"/>
      <c r="U287" s="614"/>
      <c r="V287" s="614"/>
      <c r="W287" s="614"/>
      <c r="X287" s="614"/>
      <c r="Y287" s="614"/>
      <c r="Z287" s="614"/>
      <c r="AA287" s="614"/>
      <c r="AB287" s="614"/>
      <c r="AC287" s="614"/>
      <c r="AD287" s="614"/>
      <c r="AE287" s="614"/>
      <c r="AF287" s="614"/>
      <c r="AG287" s="614"/>
      <c r="AH287" s="614"/>
      <c r="AI287" s="614"/>
      <c r="AJ287" s="614"/>
      <c r="AK287" s="614"/>
      <c r="AL287" s="620"/>
      <c r="AM287" s="620"/>
      <c r="AN287" s="614"/>
      <c r="AO287" s="620"/>
      <c r="AP287" s="620"/>
      <c r="AQ287" s="614"/>
      <c r="AR287" s="614"/>
      <c r="AS287" s="614"/>
    </row>
    <row r="288" spans="1:46" s="622" customFormat="1" ht="15" x14ac:dyDescent="0.25">
      <c r="A288" s="518"/>
      <c r="B288" s="623"/>
      <c r="C288" s="646"/>
      <c r="D288" s="624"/>
      <c r="E288" s="623"/>
      <c r="F288" s="625"/>
      <c r="G288" s="624"/>
      <c r="H288" s="623"/>
      <c r="I288" s="626"/>
      <c r="J288" s="623"/>
      <c r="K288" s="623"/>
      <c r="L288" s="623"/>
      <c r="M288" s="623"/>
      <c r="N288" s="623"/>
      <c r="O288" s="623"/>
      <c r="P288" s="623"/>
      <c r="Q288" s="623"/>
      <c r="R288" s="623"/>
      <c r="S288" s="623"/>
      <c r="T288" s="623"/>
      <c r="U288" s="623"/>
      <c r="V288" s="623"/>
      <c r="W288" s="623"/>
      <c r="X288" s="623"/>
      <c r="Y288" s="623"/>
      <c r="Z288" s="623"/>
      <c r="AA288" s="623"/>
      <c r="AB288" s="623"/>
      <c r="AC288" s="623"/>
      <c r="AD288" s="623"/>
      <c r="AE288" s="623"/>
      <c r="AF288" s="623"/>
      <c r="AG288" s="623"/>
      <c r="AH288" s="623"/>
      <c r="AI288" s="623"/>
      <c r="AJ288" s="623"/>
      <c r="AK288" s="623"/>
      <c r="AL288" s="629"/>
      <c r="AM288" s="629"/>
      <c r="AN288" s="623"/>
      <c r="AO288" s="623"/>
      <c r="AP288" s="623"/>
      <c r="AQ288" s="647"/>
      <c r="AR288" s="623"/>
      <c r="AS288" s="623"/>
    </row>
    <row r="289" spans="1:47" s="622" customFormat="1" ht="14.25" x14ac:dyDescent="0.2">
      <c r="A289" s="614"/>
      <c r="B289" s="614"/>
      <c r="C289" s="614"/>
      <c r="D289" s="615"/>
      <c r="E289" s="614"/>
      <c r="F289" s="616"/>
      <c r="G289" s="615"/>
      <c r="H289" s="616"/>
      <c r="I289" s="617"/>
      <c r="J289" s="614"/>
      <c r="K289" s="614"/>
      <c r="L289" s="614"/>
      <c r="M289" s="614"/>
      <c r="N289" s="614"/>
      <c r="O289" s="614"/>
      <c r="P289" s="614"/>
      <c r="Q289" s="614"/>
      <c r="R289" s="614"/>
      <c r="S289" s="614"/>
      <c r="T289" s="614"/>
      <c r="U289" s="614"/>
      <c r="V289" s="614"/>
      <c r="W289" s="614"/>
      <c r="X289" s="614"/>
      <c r="Y289" s="614"/>
      <c r="Z289" s="614"/>
      <c r="AA289" s="614"/>
      <c r="AB289" s="614"/>
      <c r="AC289" s="614"/>
      <c r="AD289" s="614"/>
      <c r="AE289" s="614"/>
      <c r="AF289" s="614"/>
      <c r="AG289" s="614"/>
      <c r="AH289" s="614"/>
      <c r="AI289" s="614"/>
      <c r="AJ289" s="614"/>
      <c r="AK289" s="614"/>
      <c r="AL289" s="620"/>
      <c r="AM289" s="620"/>
      <c r="AN289" s="614"/>
      <c r="AO289" s="614"/>
      <c r="AP289" s="620"/>
      <c r="AQ289" s="614"/>
      <c r="AR289" s="614"/>
      <c r="AS289" s="614"/>
    </row>
    <row r="290" spans="1:47" s="622" customFormat="1" ht="14.25" x14ac:dyDescent="0.2">
      <c r="A290" s="518"/>
      <c r="B290" s="623"/>
      <c r="C290" s="623"/>
      <c r="D290" s="624"/>
      <c r="E290" s="623"/>
      <c r="F290" s="625"/>
      <c r="G290" s="624"/>
      <c r="H290" s="625"/>
      <c r="I290" s="626"/>
      <c r="J290" s="623"/>
      <c r="K290" s="623"/>
      <c r="L290" s="623"/>
      <c r="M290" s="623"/>
      <c r="N290" s="623"/>
      <c r="O290" s="623"/>
      <c r="P290" s="623"/>
      <c r="Q290" s="623"/>
      <c r="R290" s="623"/>
      <c r="S290" s="623"/>
      <c r="T290" s="623"/>
      <c r="U290" s="623"/>
      <c r="V290" s="623"/>
      <c r="W290" s="623"/>
      <c r="X290" s="623"/>
      <c r="Y290" s="623"/>
      <c r="Z290" s="623"/>
      <c r="AA290" s="623"/>
      <c r="AB290" s="623"/>
      <c r="AC290" s="623"/>
      <c r="AD290" s="623"/>
      <c r="AE290" s="623"/>
      <c r="AF290" s="623"/>
      <c r="AG290" s="623"/>
      <c r="AH290" s="623"/>
      <c r="AI290" s="623"/>
      <c r="AJ290" s="623"/>
      <c r="AK290" s="623"/>
      <c r="AL290" s="629"/>
      <c r="AM290" s="629"/>
      <c r="AN290" s="623"/>
      <c r="AO290" s="629"/>
      <c r="AP290" s="629"/>
      <c r="AQ290" s="623"/>
      <c r="AR290" s="623"/>
      <c r="AS290" s="623"/>
    </row>
    <row r="291" spans="1:47" s="622" customFormat="1" ht="14.25" x14ac:dyDescent="0.2">
      <c r="A291" s="614"/>
      <c r="B291" s="614"/>
      <c r="C291" s="614"/>
      <c r="D291" s="615"/>
      <c r="E291" s="614"/>
      <c r="F291" s="616"/>
      <c r="G291" s="615"/>
      <c r="H291" s="614"/>
      <c r="I291" s="617"/>
      <c r="J291" s="614"/>
      <c r="K291" s="614"/>
      <c r="L291" s="614"/>
      <c r="M291" s="614"/>
      <c r="N291" s="614"/>
      <c r="O291" s="614"/>
      <c r="P291" s="614"/>
      <c r="Q291" s="614"/>
      <c r="R291" s="614"/>
      <c r="S291" s="614"/>
      <c r="T291" s="614"/>
      <c r="U291" s="614"/>
      <c r="V291" s="614"/>
      <c r="W291" s="614"/>
      <c r="X291" s="614"/>
      <c r="Y291" s="614"/>
      <c r="Z291" s="614"/>
      <c r="AA291" s="614"/>
      <c r="AB291" s="614"/>
      <c r="AC291" s="614"/>
      <c r="AD291" s="614"/>
      <c r="AE291" s="614"/>
      <c r="AF291" s="614"/>
      <c r="AG291" s="614"/>
      <c r="AH291" s="614"/>
      <c r="AI291" s="614"/>
      <c r="AJ291" s="614"/>
      <c r="AK291" s="614"/>
      <c r="AL291" s="620"/>
      <c r="AM291" s="620"/>
      <c r="AN291" s="614"/>
      <c r="AO291" s="614"/>
      <c r="AP291" s="620"/>
      <c r="AQ291" s="614"/>
      <c r="AR291" s="614"/>
      <c r="AS291" s="614"/>
    </row>
    <row r="292" spans="1:47" s="622" customFormat="1" ht="14.25" x14ac:dyDescent="0.2">
      <c r="A292" s="518"/>
      <c r="B292" s="623"/>
      <c r="C292" s="623"/>
      <c r="D292" s="624"/>
      <c r="E292" s="623"/>
      <c r="F292" s="625"/>
      <c r="G292" s="624"/>
      <c r="H292" s="625"/>
      <c r="I292" s="626"/>
      <c r="J292" s="623"/>
      <c r="K292" s="623"/>
      <c r="L292" s="623"/>
      <c r="M292" s="623"/>
      <c r="N292" s="623"/>
      <c r="O292" s="623"/>
      <c r="P292" s="623"/>
      <c r="Q292" s="623"/>
      <c r="R292" s="623"/>
      <c r="S292" s="623"/>
      <c r="T292" s="623"/>
      <c r="U292" s="623"/>
      <c r="V292" s="623"/>
      <c r="W292" s="623"/>
      <c r="X292" s="623"/>
      <c r="Y292" s="623"/>
      <c r="Z292" s="623"/>
      <c r="AA292" s="623"/>
      <c r="AB292" s="623"/>
      <c r="AC292" s="623"/>
      <c r="AD292" s="623"/>
      <c r="AE292" s="623"/>
      <c r="AF292" s="623"/>
      <c r="AG292" s="623"/>
      <c r="AH292" s="623"/>
      <c r="AI292" s="623"/>
      <c r="AJ292" s="623"/>
      <c r="AK292" s="623"/>
      <c r="AL292" s="629"/>
      <c r="AM292" s="629"/>
      <c r="AN292" s="623"/>
      <c r="AO292" s="623"/>
      <c r="AP292" s="648"/>
      <c r="AQ292" s="623"/>
      <c r="AR292" s="623"/>
      <c r="AS292" s="623"/>
    </row>
    <row r="293" spans="1:47" s="622" customFormat="1" ht="14.25" x14ac:dyDescent="0.2">
      <c r="A293" s="614"/>
      <c r="B293" s="614"/>
      <c r="C293" s="614"/>
      <c r="D293" s="615"/>
      <c r="E293" s="614"/>
      <c r="F293" s="616"/>
      <c r="G293" s="615"/>
      <c r="H293" s="616"/>
      <c r="I293" s="617"/>
      <c r="J293" s="614"/>
      <c r="K293" s="614"/>
      <c r="L293" s="614"/>
      <c r="M293" s="614"/>
      <c r="N293" s="614"/>
      <c r="O293" s="614"/>
      <c r="P293" s="614"/>
      <c r="Q293" s="614"/>
      <c r="R293" s="614"/>
      <c r="S293" s="614"/>
      <c r="T293" s="614"/>
      <c r="U293" s="614"/>
      <c r="V293" s="614"/>
      <c r="W293" s="614"/>
      <c r="X293" s="614"/>
      <c r="Y293" s="614"/>
      <c r="Z293" s="614"/>
      <c r="AA293" s="614"/>
      <c r="AB293" s="614"/>
      <c r="AC293" s="614"/>
      <c r="AD293" s="614"/>
      <c r="AE293" s="614"/>
      <c r="AF293" s="614"/>
      <c r="AG293" s="614"/>
      <c r="AH293" s="614"/>
      <c r="AI293" s="614"/>
      <c r="AJ293" s="614"/>
      <c r="AK293" s="614"/>
      <c r="AL293" s="620"/>
      <c r="AM293" s="620"/>
      <c r="AN293" s="614"/>
      <c r="AO293" s="614"/>
      <c r="AP293" s="620"/>
      <c r="AQ293" s="614"/>
      <c r="AR293" s="614"/>
      <c r="AS293" s="614"/>
    </row>
    <row r="294" spans="1:47" s="622" customFormat="1" ht="14.25" x14ac:dyDescent="0.2">
      <c r="A294" s="518"/>
      <c r="B294" s="623"/>
      <c r="C294" s="623"/>
      <c r="D294" s="649"/>
      <c r="E294" s="623"/>
      <c r="F294" s="625"/>
      <c r="G294" s="624"/>
      <c r="H294" s="623"/>
      <c r="I294" s="626"/>
      <c r="J294" s="623"/>
      <c r="K294" s="623"/>
      <c r="L294" s="623"/>
      <c r="M294" s="623"/>
      <c r="N294" s="623"/>
      <c r="O294" s="633"/>
      <c r="P294" s="623"/>
      <c r="Q294" s="623"/>
      <c r="R294" s="623"/>
      <c r="S294" s="623"/>
      <c r="T294" s="623"/>
      <c r="U294" s="623"/>
      <c r="V294" s="623"/>
      <c r="W294" s="623"/>
      <c r="X294" s="623"/>
      <c r="Y294" s="623"/>
      <c r="Z294" s="623"/>
      <c r="AA294" s="623"/>
      <c r="AB294" s="623"/>
      <c r="AC294" s="623"/>
      <c r="AD294" s="623"/>
      <c r="AE294" s="623"/>
      <c r="AF294" s="623"/>
      <c r="AG294" s="623"/>
      <c r="AH294" s="623"/>
      <c r="AI294" s="623"/>
      <c r="AJ294" s="623"/>
      <c r="AK294" s="623"/>
      <c r="AL294" s="629"/>
      <c r="AM294" s="629"/>
      <c r="AN294" s="623"/>
      <c r="AO294" s="623"/>
      <c r="AP294" s="623"/>
      <c r="AQ294" s="623"/>
      <c r="AR294" s="623"/>
      <c r="AS294" s="623"/>
    </row>
    <row r="295" spans="1:47" s="622" customFormat="1" ht="14.25" x14ac:dyDescent="0.2">
      <c r="A295" s="639"/>
      <c r="B295" s="639"/>
      <c r="C295" s="639"/>
      <c r="D295" s="640"/>
      <c r="E295" s="639"/>
      <c r="F295" s="641"/>
      <c r="G295" s="640"/>
      <c r="H295" s="639"/>
      <c r="I295" s="642"/>
      <c r="J295" s="639"/>
      <c r="K295" s="639"/>
      <c r="L295" s="639"/>
      <c r="M295" s="639"/>
      <c r="N295" s="639"/>
      <c r="O295" s="639"/>
      <c r="P295" s="639"/>
      <c r="Q295" s="639"/>
      <c r="R295" s="639"/>
      <c r="S295" s="639"/>
      <c r="T295" s="639"/>
      <c r="U295" s="639"/>
      <c r="V295" s="639"/>
      <c r="W295" s="639"/>
      <c r="X295" s="639"/>
      <c r="Y295" s="639"/>
      <c r="Z295" s="639"/>
      <c r="AA295" s="639"/>
      <c r="AB295" s="639"/>
      <c r="AC295" s="639"/>
      <c r="AD295" s="639"/>
      <c r="AE295" s="639"/>
      <c r="AF295" s="639"/>
      <c r="AG295" s="639"/>
      <c r="AH295" s="639"/>
      <c r="AI295" s="639"/>
      <c r="AJ295" s="639"/>
      <c r="AK295" s="639"/>
      <c r="AL295" s="643"/>
      <c r="AM295" s="643"/>
      <c r="AN295" s="639"/>
      <c r="AO295" s="639"/>
      <c r="AP295" s="643"/>
      <c r="AQ295" s="639"/>
      <c r="AR295" s="639"/>
      <c r="AS295" s="639"/>
      <c r="AT295" s="643"/>
      <c r="AU295" s="650"/>
    </row>
    <row r="296" spans="1:47" s="622" customFormat="1" ht="14.25" x14ac:dyDescent="0.2">
      <c r="A296" s="518"/>
      <c r="B296" s="623"/>
      <c r="C296" s="623"/>
      <c r="D296" s="624"/>
      <c r="E296" s="623"/>
      <c r="F296" s="625"/>
      <c r="G296" s="624"/>
      <c r="H296" s="623"/>
      <c r="I296" s="626"/>
      <c r="J296" s="623"/>
      <c r="K296" s="623"/>
      <c r="L296" s="623"/>
      <c r="M296" s="623"/>
      <c r="N296" s="623"/>
      <c r="O296" s="623"/>
      <c r="P296" s="623"/>
      <c r="Q296" s="623"/>
      <c r="R296" s="623"/>
      <c r="S296" s="623"/>
      <c r="T296" s="623"/>
      <c r="U296" s="623"/>
      <c r="V296" s="623"/>
      <c r="W296" s="623"/>
      <c r="X296" s="623"/>
      <c r="Y296" s="623"/>
      <c r="Z296" s="623"/>
      <c r="AA296" s="623"/>
      <c r="AB296" s="623"/>
      <c r="AC296" s="623"/>
      <c r="AD296" s="623"/>
      <c r="AE296" s="623"/>
      <c r="AF296" s="623"/>
      <c r="AG296" s="623"/>
      <c r="AH296" s="623"/>
      <c r="AI296" s="623"/>
      <c r="AJ296" s="623"/>
      <c r="AK296" s="623"/>
      <c r="AL296" s="629"/>
      <c r="AM296" s="629"/>
      <c r="AN296" s="623"/>
      <c r="AO296" s="623"/>
      <c r="AP296" s="629"/>
      <c r="AQ296" s="623"/>
      <c r="AR296" s="623"/>
      <c r="AS296" s="623"/>
    </row>
    <row r="297" spans="1:47" s="622" customFormat="1" ht="14.25" x14ac:dyDescent="0.2">
      <c r="A297" s="614"/>
      <c r="B297" s="614"/>
      <c r="C297" s="614"/>
      <c r="D297" s="615"/>
      <c r="E297" s="614"/>
      <c r="F297" s="616"/>
      <c r="G297" s="615"/>
      <c r="H297" s="614"/>
      <c r="I297" s="617"/>
      <c r="J297" s="614"/>
      <c r="K297" s="614"/>
      <c r="L297" s="614"/>
      <c r="M297" s="614"/>
      <c r="N297" s="614"/>
      <c r="O297" s="614"/>
      <c r="P297" s="614"/>
      <c r="Q297" s="614"/>
      <c r="R297" s="614"/>
      <c r="S297" s="614"/>
      <c r="T297" s="614"/>
      <c r="U297" s="614"/>
      <c r="V297" s="614"/>
      <c r="W297" s="614"/>
      <c r="X297" s="614"/>
      <c r="Y297" s="614"/>
      <c r="Z297" s="614"/>
      <c r="AA297" s="614"/>
      <c r="AB297" s="614"/>
      <c r="AC297" s="614"/>
      <c r="AD297" s="614"/>
      <c r="AE297" s="614"/>
      <c r="AF297" s="614"/>
      <c r="AG297" s="614"/>
      <c r="AH297" s="614"/>
      <c r="AI297" s="614"/>
      <c r="AJ297" s="614"/>
      <c r="AK297" s="614"/>
      <c r="AL297" s="620"/>
      <c r="AM297" s="620"/>
      <c r="AN297" s="614"/>
      <c r="AO297" s="614"/>
      <c r="AP297" s="620"/>
      <c r="AQ297" s="614"/>
      <c r="AR297" s="614"/>
      <c r="AS297" s="614"/>
    </row>
    <row r="298" spans="1:47" s="622" customFormat="1" ht="14.25" x14ac:dyDescent="0.2">
      <c r="A298" s="518"/>
      <c r="B298" s="623"/>
      <c r="C298" s="623"/>
      <c r="D298" s="624"/>
      <c r="E298" s="623"/>
      <c r="F298" s="625"/>
      <c r="G298" s="624"/>
      <c r="H298" s="623"/>
      <c r="I298" s="626"/>
      <c r="J298" s="623"/>
      <c r="K298" s="623"/>
      <c r="L298" s="623"/>
      <c r="M298" s="623"/>
      <c r="N298" s="623"/>
      <c r="O298" s="623"/>
      <c r="P298" s="623"/>
      <c r="Q298" s="623"/>
      <c r="R298" s="623"/>
      <c r="S298" s="623"/>
      <c r="T298" s="623"/>
      <c r="U298" s="623"/>
      <c r="V298" s="623"/>
      <c r="W298" s="623"/>
      <c r="X298" s="623"/>
      <c r="Y298" s="623"/>
      <c r="Z298" s="623"/>
      <c r="AA298" s="623"/>
      <c r="AB298" s="623"/>
      <c r="AC298" s="623"/>
      <c r="AD298" s="623"/>
      <c r="AE298" s="623"/>
      <c r="AF298" s="623"/>
      <c r="AG298" s="623"/>
      <c r="AH298" s="623"/>
      <c r="AI298" s="623"/>
      <c r="AJ298" s="623"/>
      <c r="AK298" s="623"/>
      <c r="AL298" s="629"/>
      <c r="AM298" s="629"/>
      <c r="AN298" s="623"/>
      <c r="AO298" s="629"/>
      <c r="AP298" s="629"/>
      <c r="AQ298" s="623"/>
      <c r="AR298" s="623"/>
      <c r="AS298" s="623"/>
    </row>
    <row r="299" spans="1:47" s="622" customFormat="1" ht="14.25" x14ac:dyDescent="0.2">
      <c r="A299" s="614"/>
      <c r="B299" s="614"/>
      <c r="C299" s="614"/>
      <c r="D299" s="615"/>
      <c r="E299" s="614"/>
      <c r="F299" s="616"/>
      <c r="G299" s="615"/>
      <c r="H299" s="616"/>
      <c r="I299" s="617"/>
      <c r="J299" s="614"/>
      <c r="K299" s="614"/>
      <c r="L299" s="614"/>
      <c r="M299" s="614"/>
      <c r="N299" s="614"/>
      <c r="O299" s="614"/>
      <c r="P299" s="614"/>
      <c r="Q299" s="614"/>
      <c r="R299" s="614"/>
      <c r="S299" s="614"/>
      <c r="T299" s="614"/>
      <c r="U299" s="614"/>
      <c r="V299" s="614"/>
      <c r="W299" s="614"/>
      <c r="X299" s="614"/>
      <c r="Y299" s="614"/>
      <c r="Z299" s="614"/>
      <c r="AA299" s="614"/>
      <c r="AB299" s="614"/>
      <c r="AC299" s="614"/>
      <c r="AD299" s="614"/>
      <c r="AE299" s="614"/>
      <c r="AF299" s="614"/>
      <c r="AG299" s="614"/>
      <c r="AH299" s="614"/>
      <c r="AI299" s="614"/>
      <c r="AJ299" s="614"/>
      <c r="AK299" s="614"/>
      <c r="AL299" s="620"/>
      <c r="AM299" s="620"/>
      <c r="AN299" s="614"/>
      <c r="AO299" s="614"/>
      <c r="AP299" s="614"/>
      <c r="AQ299" s="614"/>
      <c r="AR299" s="614"/>
      <c r="AS299" s="614"/>
    </row>
    <row r="300" spans="1:47" x14ac:dyDescent="0.3">
      <c r="A300" s="518"/>
      <c r="B300" s="623"/>
      <c r="C300" s="623"/>
      <c r="D300" s="624"/>
      <c r="E300" s="623"/>
      <c r="F300" s="625"/>
      <c r="G300" s="624"/>
      <c r="H300" s="623"/>
      <c r="I300" s="626"/>
      <c r="J300" s="623"/>
      <c r="K300" s="623"/>
      <c r="L300" s="623"/>
      <c r="M300" s="623"/>
      <c r="N300" s="623"/>
      <c r="O300" s="623"/>
      <c r="P300" s="623"/>
      <c r="Q300" s="623"/>
      <c r="R300" s="623"/>
      <c r="S300" s="623"/>
      <c r="T300" s="623"/>
      <c r="U300" s="623"/>
      <c r="V300" s="623"/>
      <c r="W300" s="623"/>
      <c r="X300" s="623"/>
      <c r="Y300" s="623"/>
      <c r="Z300" s="623"/>
      <c r="AA300" s="623"/>
      <c r="AB300" s="623"/>
      <c r="AC300" s="623"/>
      <c r="AD300" s="623"/>
      <c r="AE300" s="623"/>
      <c r="AF300" s="623"/>
      <c r="AG300" s="623"/>
      <c r="AH300" s="623"/>
      <c r="AI300" s="623"/>
      <c r="AJ300" s="623"/>
      <c r="AK300" s="623"/>
      <c r="AL300" s="629"/>
      <c r="AM300" s="629"/>
      <c r="AN300" s="623"/>
      <c r="AO300" s="623"/>
      <c r="AP300" s="623"/>
      <c r="AQ300" s="623"/>
      <c r="AR300" s="623"/>
      <c r="AS300" s="623"/>
    </row>
    <row r="301" spans="1:47" x14ac:dyDescent="0.3">
      <c r="A301" s="614"/>
      <c r="B301" s="614"/>
      <c r="C301" s="614"/>
      <c r="D301" s="615"/>
      <c r="E301" s="614"/>
      <c r="F301" s="616"/>
      <c r="G301" s="615"/>
      <c r="H301" s="614"/>
      <c r="I301" s="617"/>
      <c r="J301" s="614"/>
      <c r="K301" s="614"/>
      <c r="L301" s="614"/>
      <c r="M301" s="614"/>
      <c r="N301" s="614"/>
      <c r="O301" s="651"/>
      <c r="P301" s="614"/>
      <c r="Q301" s="614"/>
      <c r="R301" s="614"/>
      <c r="S301" s="614"/>
      <c r="T301" s="614"/>
      <c r="U301" s="614"/>
      <c r="V301" s="614"/>
      <c r="W301" s="614"/>
      <c r="X301" s="614"/>
      <c r="Y301" s="614"/>
      <c r="Z301" s="614"/>
      <c r="AA301" s="614"/>
      <c r="AB301" s="614"/>
      <c r="AC301" s="614"/>
      <c r="AD301" s="614"/>
      <c r="AE301" s="614"/>
      <c r="AF301" s="614"/>
      <c r="AG301" s="614"/>
      <c r="AH301" s="614"/>
      <c r="AI301" s="614"/>
      <c r="AJ301" s="614"/>
      <c r="AK301" s="614"/>
      <c r="AL301" s="620"/>
      <c r="AM301" s="620"/>
      <c r="AN301" s="614"/>
      <c r="AO301" s="614"/>
      <c r="AP301" s="614"/>
      <c r="AQ301" s="614"/>
      <c r="AR301" s="614"/>
      <c r="AS301" s="614"/>
    </row>
    <row r="302" spans="1:47" x14ac:dyDescent="0.3">
      <c r="A302" s="518"/>
      <c r="B302" s="623"/>
      <c r="C302" s="623"/>
      <c r="D302" s="624"/>
      <c r="E302" s="623"/>
      <c r="F302" s="625"/>
      <c r="G302" s="624"/>
      <c r="H302" s="625"/>
      <c r="I302" s="626"/>
      <c r="J302" s="623"/>
      <c r="K302" s="623"/>
      <c r="L302" s="623"/>
      <c r="M302" s="623"/>
      <c r="N302" s="623"/>
      <c r="O302" s="623"/>
      <c r="P302" s="623"/>
      <c r="Q302" s="623"/>
      <c r="R302" s="623"/>
      <c r="S302" s="623"/>
      <c r="T302" s="623"/>
      <c r="U302" s="623"/>
      <c r="V302" s="623"/>
      <c r="W302" s="623"/>
      <c r="X302" s="623"/>
      <c r="Y302" s="623"/>
      <c r="Z302" s="623"/>
      <c r="AA302" s="623"/>
      <c r="AB302" s="623"/>
      <c r="AC302" s="623"/>
      <c r="AD302" s="623"/>
      <c r="AE302" s="623"/>
      <c r="AF302" s="623"/>
      <c r="AG302" s="623"/>
      <c r="AH302" s="623"/>
      <c r="AI302" s="623"/>
      <c r="AJ302" s="623"/>
      <c r="AK302" s="623"/>
      <c r="AL302" s="629"/>
      <c r="AM302" s="629"/>
      <c r="AN302" s="623"/>
      <c r="AO302" s="623"/>
      <c r="AP302" s="623"/>
      <c r="AQ302" s="623"/>
      <c r="AR302" s="623"/>
      <c r="AS302" s="623"/>
    </row>
    <row r="303" spans="1:47" x14ac:dyDescent="0.3">
      <c r="A303" s="614"/>
      <c r="B303" s="614"/>
      <c r="C303" s="614"/>
      <c r="D303" s="615"/>
      <c r="E303" s="614"/>
      <c r="F303" s="616"/>
      <c r="G303" s="615"/>
      <c r="H303" s="616"/>
      <c r="I303" s="617"/>
      <c r="J303" s="614"/>
      <c r="K303" s="614"/>
      <c r="L303" s="614"/>
      <c r="M303" s="614"/>
      <c r="N303" s="614"/>
      <c r="O303" s="614"/>
      <c r="P303" s="614"/>
      <c r="Q303" s="614"/>
      <c r="R303" s="614"/>
      <c r="S303" s="614"/>
      <c r="T303" s="614"/>
      <c r="U303" s="614"/>
      <c r="V303" s="614"/>
      <c r="W303" s="614"/>
      <c r="X303" s="614"/>
      <c r="Y303" s="614"/>
      <c r="Z303" s="614"/>
      <c r="AA303" s="614"/>
      <c r="AB303" s="614"/>
      <c r="AC303" s="614"/>
      <c r="AD303" s="614"/>
      <c r="AE303" s="614"/>
      <c r="AF303" s="614"/>
      <c r="AG303" s="614"/>
      <c r="AH303" s="614"/>
      <c r="AI303" s="614"/>
      <c r="AJ303" s="614"/>
      <c r="AK303" s="614"/>
      <c r="AL303" s="620"/>
      <c r="AM303" s="620"/>
      <c r="AN303" s="614"/>
      <c r="AO303" s="614"/>
      <c r="AP303" s="620"/>
      <c r="AQ303" s="614"/>
      <c r="AR303" s="614"/>
      <c r="AS303" s="614"/>
    </row>
    <row r="304" spans="1:47" s="654" customFormat="1" x14ac:dyDescent="0.3">
      <c r="A304" s="633"/>
      <c r="B304" s="633"/>
      <c r="C304" s="633"/>
      <c r="D304" s="649"/>
      <c r="E304" s="633"/>
      <c r="F304" s="652"/>
      <c r="G304" s="649"/>
      <c r="H304" s="652"/>
      <c r="I304" s="653"/>
      <c r="J304" s="633"/>
      <c r="K304" s="633"/>
      <c r="L304" s="633"/>
      <c r="M304" s="633"/>
      <c r="N304" s="633"/>
      <c r="O304" s="633"/>
      <c r="P304" s="633"/>
      <c r="Q304" s="633"/>
      <c r="R304" s="633"/>
      <c r="S304" s="633"/>
      <c r="T304" s="633"/>
      <c r="U304" s="633"/>
      <c r="V304" s="633"/>
      <c r="W304" s="633"/>
      <c r="X304" s="633"/>
      <c r="Y304" s="633"/>
      <c r="Z304" s="633"/>
      <c r="AA304" s="633"/>
      <c r="AB304" s="633"/>
      <c r="AC304" s="633"/>
      <c r="AD304" s="633"/>
      <c r="AE304" s="633"/>
      <c r="AF304" s="633"/>
      <c r="AG304" s="633"/>
      <c r="AH304" s="633"/>
      <c r="AI304" s="633"/>
      <c r="AJ304" s="633"/>
      <c r="AK304" s="633"/>
      <c r="AL304" s="648"/>
      <c r="AM304" s="648"/>
      <c r="AN304" s="633"/>
      <c r="AO304" s="633"/>
      <c r="AP304" s="633"/>
      <c r="AQ304" s="633"/>
      <c r="AR304" s="633"/>
      <c r="AS304" s="633"/>
    </row>
    <row r="305" spans="1:46" s="654" customFormat="1" x14ac:dyDescent="0.3">
      <c r="A305" s="655"/>
      <c r="B305" s="655"/>
      <c r="C305" s="655"/>
      <c r="D305" s="656"/>
      <c r="E305" s="655"/>
      <c r="F305" s="657"/>
      <c r="G305" s="656"/>
      <c r="H305" s="657"/>
      <c r="I305" s="658"/>
      <c r="J305" s="655"/>
      <c r="K305" s="655"/>
      <c r="L305" s="655"/>
      <c r="M305" s="659"/>
      <c r="N305" s="655"/>
      <c r="O305" s="655"/>
      <c r="P305" s="655"/>
      <c r="Q305" s="655"/>
      <c r="R305" s="655"/>
      <c r="S305" s="655"/>
      <c r="T305" s="655"/>
      <c r="U305" s="655"/>
      <c r="V305" s="655"/>
      <c r="W305" s="655"/>
      <c r="X305" s="655"/>
      <c r="Y305" s="655"/>
      <c r="Z305" s="655"/>
      <c r="AA305" s="655"/>
      <c r="AB305" s="655"/>
      <c r="AC305" s="655"/>
      <c r="AD305" s="655"/>
      <c r="AE305" s="655"/>
      <c r="AF305" s="655"/>
      <c r="AG305" s="655"/>
      <c r="AH305" s="655"/>
      <c r="AI305" s="655"/>
      <c r="AJ305" s="655"/>
      <c r="AK305" s="655"/>
      <c r="AL305" s="659"/>
      <c r="AM305" s="659"/>
      <c r="AN305" s="655"/>
      <c r="AO305" s="655"/>
      <c r="AP305" s="659"/>
      <c r="AQ305" s="655"/>
      <c r="AR305" s="655"/>
      <c r="AS305" s="655"/>
    </row>
    <row r="306" spans="1:46" s="654" customFormat="1" x14ac:dyDescent="0.3">
      <c r="A306" s="633"/>
      <c r="B306" s="633"/>
      <c r="C306" s="633"/>
      <c r="D306" s="649"/>
      <c r="E306" s="633"/>
      <c r="F306" s="652"/>
      <c r="G306" s="649"/>
      <c r="H306" s="652"/>
      <c r="I306" s="653"/>
      <c r="J306" s="633"/>
      <c r="K306" s="633"/>
      <c r="L306" s="633"/>
      <c r="M306" s="633"/>
      <c r="N306" s="633"/>
      <c r="O306" s="633"/>
      <c r="P306" s="633"/>
      <c r="Q306" s="633"/>
      <c r="R306" s="633"/>
      <c r="S306" s="633"/>
      <c r="T306" s="633"/>
      <c r="U306" s="633"/>
      <c r="V306" s="633"/>
      <c r="W306" s="633"/>
      <c r="X306" s="633"/>
      <c r="Y306" s="633"/>
      <c r="Z306" s="633"/>
      <c r="AA306" s="633"/>
      <c r="AB306" s="633"/>
      <c r="AC306" s="633"/>
      <c r="AD306" s="633"/>
      <c r="AE306" s="633"/>
      <c r="AF306" s="633"/>
      <c r="AG306" s="633"/>
      <c r="AH306" s="633"/>
      <c r="AI306" s="633"/>
      <c r="AJ306" s="633"/>
      <c r="AK306" s="633"/>
      <c r="AL306" s="648"/>
      <c r="AM306" s="648"/>
      <c r="AN306" s="633"/>
      <c r="AO306" s="633"/>
      <c r="AP306" s="648"/>
      <c r="AQ306" s="633"/>
      <c r="AR306" s="633"/>
      <c r="AS306" s="633"/>
    </row>
    <row r="307" spans="1:46" s="654" customFormat="1" x14ac:dyDescent="0.3">
      <c r="A307" s="655"/>
      <c r="B307" s="655"/>
      <c r="C307" s="655"/>
      <c r="D307" s="656"/>
      <c r="E307" s="655"/>
      <c r="F307" s="657"/>
      <c r="G307" s="656"/>
      <c r="H307" s="657"/>
      <c r="I307" s="658"/>
      <c r="J307" s="655"/>
      <c r="K307" s="655"/>
      <c r="L307" s="655"/>
      <c r="M307" s="655"/>
      <c r="N307" s="655"/>
      <c r="O307" s="655"/>
      <c r="P307" s="655"/>
      <c r="Q307" s="655"/>
      <c r="R307" s="655"/>
      <c r="S307" s="655"/>
      <c r="T307" s="655"/>
      <c r="U307" s="655"/>
      <c r="V307" s="655"/>
      <c r="W307" s="655"/>
      <c r="X307" s="655"/>
      <c r="Y307" s="655"/>
      <c r="Z307" s="655"/>
      <c r="AA307" s="655"/>
      <c r="AB307" s="655"/>
      <c r="AC307" s="655"/>
      <c r="AD307" s="655"/>
      <c r="AE307" s="655"/>
      <c r="AF307" s="655"/>
      <c r="AG307" s="655"/>
      <c r="AH307" s="655"/>
      <c r="AI307" s="655"/>
      <c r="AJ307" s="655"/>
      <c r="AK307" s="655"/>
      <c r="AL307" s="659"/>
      <c r="AM307" s="659"/>
      <c r="AN307" s="655"/>
      <c r="AO307" s="655"/>
      <c r="AP307" s="655"/>
      <c r="AQ307" s="655"/>
      <c r="AR307" s="655"/>
      <c r="AS307" s="655"/>
    </row>
    <row r="308" spans="1:46" s="654" customFormat="1" x14ac:dyDescent="0.3">
      <c r="A308" s="633"/>
      <c r="B308" s="633"/>
      <c r="C308" s="633"/>
      <c r="D308" s="649"/>
      <c r="E308" s="633"/>
      <c r="F308" s="652"/>
      <c r="G308" s="649"/>
      <c r="H308" s="633"/>
      <c r="I308" s="653"/>
      <c r="J308" s="633"/>
      <c r="K308" s="633"/>
      <c r="L308" s="633"/>
      <c r="M308" s="633"/>
      <c r="N308" s="633"/>
      <c r="O308" s="633"/>
      <c r="P308" s="633"/>
      <c r="Q308" s="633"/>
      <c r="R308" s="633"/>
      <c r="S308" s="633"/>
      <c r="T308" s="633"/>
      <c r="U308" s="633"/>
      <c r="V308" s="633"/>
      <c r="W308" s="633"/>
      <c r="X308" s="633"/>
      <c r="Y308" s="633"/>
      <c r="Z308" s="633"/>
      <c r="AA308" s="633"/>
      <c r="AB308" s="633"/>
      <c r="AC308" s="633"/>
      <c r="AD308" s="633"/>
      <c r="AE308" s="633"/>
      <c r="AF308" s="633"/>
      <c r="AG308" s="633"/>
      <c r="AH308" s="633"/>
      <c r="AI308" s="633"/>
      <c r="AJ308" s="633"/>
      <c r="AK308" s="633"/>
      <c r="AL308" s="648"/>
      <c r="AM308" s="648"/>
      <c r="AN308" s="633"/>
      <c r="AO308" s="633"/>
      <c r="AP308" s="633"/>
      <c r="AQ308" s="633"/>
      <c r="AR308" s="633"/>
      <c r="AS308" s="633"/>
    </row>
    <row r="309" spans="1:46" s="654" customFormat="1" x14ac:dyDescent="0.3">
      <c r="A309" s="614"/>
      <c r="B309" s="614"/>
      <c r="C309" s="614"/>
      <c r="D309" s="615"/>
      <c r="E309" s="614"/>
      <c r="F309" s="616"/>
      <c r="G309" s="615"/>
      <c r="H309" s="614"/>
      <c r="I309" s="617"/>
      <c r="J309" s="614"/>
      <c r="K309" s="614"/>
      <c r="L309" s="614"/>
      <c r="M309" s="614"/>
      <c r="N309" s="614"/>
      <c r="O309" s="614"/>
      <c r="P309" s="614"/>
      <c r="Q309" s="614"/>
      <c r="R309" s="614"/>
      <c r="S309" s="614"/>
      <c r="T309" s="614"/>
      <c r="U309" s="614"/>
      <c r="V309" s="614"/>
      <c r="W309" s="614"/>
      <c r="X309" s="614"/>
      <c r="Y309" s="614"/>
      <c r="Z309" s="614"/>
      <c r="AA309" s="614"/>
      <c r="AB309" s="614"/>
      <c r="AC309" s="614"/>
      <c r="AD309" s="614"/>
      <c r="AE309" s="614"/>
      <c r="AF309" s="614"/>
      <c r="AG309" s="614"/>
      <c r="AH309" s="614"/>
      <c r="AI309" s="614"/>
      <c r="AJ309" s="614"/>
      <c r="AK309" s="614"/>
      <c r="AL309" s="620"/>
      <c r="AM309" s="620"/>
      <c r="AN309" s="614"/>
      <c r="AO309" s="614"/>
      <c r="AP309" s="614"/>
      <c r="AQ309" s="614"/>
      <c r="AR309" s="614"/>
      <c r="AS309" s="614"/>
    </row>
    <row r="310" spans="1:46" x14ac:dyDescent="0.3">
      <c r="A310" s="633"/>
      <c r="B310" s="633"/>
      <c r="C310" s="633"/>
      <c r="D310" s="649"/>
      <c r="E310" s="633"/>
      <c r="F310" s="652"/>
      <c r="G310" s="649"/>
      <c r="H310" s="633"/>
      <c r="I310" s="653"/>
      <c r="J310" s="633"/>
      <c r="K310" s="633"/>
      <c r="L310" s="633"/>
      <c r="M310" s="633"/>
      <c r="N310" s="633"/>
      <c r="O310" s="633"/>
      <c r="P310" s="633"/>
      <c r="Q310" s="633"/>
      <c r="R310" s="633"/>
      <c r="S310" s="633"/>
      <c r="T310" s="633"/>
      <c r="U310" s="633"/>
      <c r="V310" s="633"/>
      <c r="W310" s="633"/>
      <c r="X310" s="633"/>
      <c r="Y310" s="633"/>
      <c r="Z310" s="633"/>
      <c r="AA310" s="633"/>
      <c r="AB310" s="633"/>
      <c r="AC310" s="633"/>
      <c r="AD310" s="633"/>
      <c r="AE310" s="633"/>
      <c r="AF310" s="633"/>
      <c r="AG310" s="633"/>
      <c r="AH310" s="633"/>
      <c r="AI310" s="633"/>
      <c r="AJ310" s="633"/>
      <c r="AK310" s="633"/>
      <c r="AL310" s="648"/>
      <c r="AM310" s="648"/>
      <c r="AN310" s="633"/>
      <c r="AO310" s="633"/>
      <c r="AP310" s="633"/>
      <c r="AQ310" s="633"/>
      <c r="AR310" s="633"/>
      <c r="AS310" s="633"/>
    </row>
    <row r="311" spans="1:46" s="665" customFormat="1" ht="14.25" x14ac:dyDescent="0.25">
      <c r="A311" s="660"/>
      <c r="B311" s="660"/>
      <c r="C311" s="660"/>
      <c r="D311" s="661"/>
      <c r="E311" s="660"/>
      <c r="F311" s="662"/>
      <c r="G311" s="661"/>
      <c r="H311" s="662"/>
      <c r="I311" s="663"/>
      <c r="J311" s="660"/>
      <c r="K311" s="660"/>
      <c r="L311" s="660"/>
      <c r="M311" s="660"/>
      <c r="N311" s="660"/>
      <c r="O311" s="660"/>
      <c r="P311" s="660"/>
      <c r="Q311" s="660"/>
      <c r="R311" s="660"/>
      <c r="S311" s="660"/>
      <c r="T311" s="660"/>
      <c r="U311" s="660"/>
      <c r="V311" s="660"/>
      <c r="W311" s="660"/>
      <c r="X311" s="660"/>
      <c r="Y311" s="660"/>
      <c r="Z311" s="660"/>
      <c r="AA311" s="660"/>
      <c r="AB311" s="660"/>
      <c r="AC311" s="660"/>
      <c r="AD311" s="660"/>
      <c r="AE311" s="660"/>
      <c r="AF311" s="660"/>
      <c r="AG311" s="660"/>
      <c r="AH311" s="660"/>
      <c r="AI311" s="660"/>
      <c r="AJ311" s="660"/>
      <c r="AK311" s="664"/>
      <c r="AL311" s="664"/>
      <c r="AM311" s="664"/>
      <c r="AN311" s="660"/>
      <c r="AO311" s="660"/>
      <c r="AP311" s="664"/>
      <c r="AQ311" s="660"/>
      <c r="AR311" s="660"/>
      <c r="AS311" s="660"/>
    </row>
    <row r="312" spans="1:46" s="665" customFormat="1" ht="14.25" x14ac:dyDescent="0.25">
      <c r="A312" s="521"/>
      <c r="B312" s="666"/>
      <c r="C312" s="666"/>
      <c r="D312" s="667"/>
      <c r="E312" s="666"/>
      <c r="F312" s="668"/>
      <c r="G312" s="669"/>
      <c r="H312" s="666"/>
      <c r="I312" s="670"/>
      <c r="J312" s="666"/>
      <c r="K312" s="666"/>
      <c r="L312" s="666"/>
      <c r="M312" s="666"/>
      <c r="N312" s="666"/>
      <c r="O312" s="666"/>
      <c r="P312" s="666"/>
      <c r="Q312" s="666"/>
      <c r="R312" s="666"/>
      <c r="S312" s="666"/>
      <c r="T312" s="666"/>
      <c r="U312" s="666"/>
      <c r="V312" s="666"/>
      <c r="W312" s="666"/>
      <c r="X312" s="666"/>
      <c r="Y312" s="666"/>
      <c r="Z312" s="666"/>
      <c r="AA312" s="666"/>
      <c r="AB312" s="666"/>
      <c r="AC312" s="666"/>
      <c r="AD312" s="666"/>
      <c r="AE312" s="666"/>
      <c r="AF312" s="666"/>
      <c r="AG312" s="666"/>
      <c r="AH312" s="666"/>
      <c r="AI312" s="666"/>
      <c r="AJ312" s="666"/>
      <c r="AK312" s="666"/>
      <c r="AL312" s="671"/>
      <c r="AM312" s="671"/>
      <c r="AN312" s="666"/>
      <c r="AO312" s="666"/>
      <c r="AP312" s="666"/>
      <c r="AQ312" s="666"/>
      <c r="AR312" s="666"/>
      <c r="AS312" s="666"/>
    </row>
    <row r="313" spans="1:46" s="679" customFormat="1" ht="14.25" x14ac:dyDescent="0.25">
      <c r="A313" s="672"/>
      <c r="B313" s="673"/>
      <c r="C313" s="673"/>
      <c r="D313" s="674"/>
      <c r="E313" s="673"/>
      <c r="F313" s="675"/>
      <c r="G313" s="674"/>
      <c r="H313" s="673"/>
      <c r="I313" s="676"/>
      <c r="J313" s="673"/>
      <c r="K313" s="673"/>
      <c r="L313" s="673"/>
      <c r="M313" s="673"/>
      <c r="N313" s="673"/>
      <c r="O313" s="673"/>
      <c r="P313" s="673"/>
      <c r="Q313" s="673"/>
      <c r="R313" s="673"/>
      <c r="S313" s="673"/>
      <c r="T313" s="673"/>
      <c r="U313" s="673"/>
      <c r="V313" s="673"/>
      <c r="W313" s="673"/>
      <c r="X313" s="673"/>
      <c r="Y313" s="673"/>
      <c r="Z313" s="673"/>
      <c r="AA313" s="673"/>
      <c r="AB313" s="673"/>
      <c r="AC313" s="673"/>
      <c r="AD313" s="673"/>
      <c r="AE313" s="673"/>
      <c r="AF313" s="673"/>
      <c r="AG313" s="673"/>
      <c r="AH313" s="673"/>
      <c r="AI313" s="673"/>
      <c r="AJ313" s="673"/>
      <c r="AK313" s="673"/>
      <c r="AL313" s="677"/>
      <c r="AM313" s="677"/>
      <c r="AN313" s="673"/>
      <c r="AO313" s="673"/>
      <c r="AP313" s="678"/>
      <c r="AQ313" s="673"/>
      <c r="AR313" s="673"/>
      <c r="AS313" s="673"/>
    </row>
    <row r="314" spans="1:46" s="665" customFormat="1" ht="14.25" x14ac:dyDescent="0.25">
      <c r="A314" s="660"/>
      <c r="B314" s="680"/>
      <c r="C314" s="680"/>
      <c r="D314" s="681"/>
      <c r="E314" s="680"/>
      <c r="F314" s="682"/>
      <c r="G314" s="681"/>
      <c r="H314" s="682"/>
      <c r="I314" s="683"/>
      <c r="J314" s="680"/>
      <c r="K314" s="680"/>
      <c r="L314" s="680"/>
      <c r="M314" s="680"/>
      <c r="N314" s="680"/>
      <c r="O314" s="680"/>
      <c r="P314" s="680"/>
      <c r="Q314" s="680"/>
      <c r="R314" s="680"/>
      <c r="S314" s="680"/>
      <c r="T314" s="680"/>
      <c r="U314" s="680"/>
      <c r="V314" s="680"/>
      <c r="W314" s="680"/>
      <c r="X314" s="680"/>
      <c r="Y314" s="680"/>
      <c r="Z314" s="680"/>
      <c r="AA314" s="680"/>
      <c r="AB314" s="680"/>
      <c r="AC314" s="680"/>
      <c r="AD314" s="680"/>
      <c r="AE314" s="680"/>
      <c r="AF314" s="680"/>
      <c r="AG314" s="680"/>
      <c r="AH314" s="680"/>
      <c r="AI314" s="680"/>
      <c r="AJ314" s="680"/>
      <c r="AK314" s="680"/>
      <c r="AL314" s="684"/>
      <c r="AM314" s="684"/>
      <c r="AN314" s="680"/>
      <c r="AO314" s="680"/>
      <c r="AP314" s="664"/>
      <c r="AQ314" s="680"/>
      <c r="AR314" s="680"/>
      <c r="AS314" s="680"/>
    </row>
    <row r="315" spans="1:46" s="665" customFormat="1" ht="14.25" x14ac:dyDescent="0.25">
      <c r="A315" s="672"/>
      <c r="B315" s="666"/>
      <c r="C315" s="666"/>
      <c r="D315" s="667"/>
      <c r="E315" s="666"/>
      <c r="F315" s="668"/>
      <c r="G315" s="669"/>
      <c r="H315" s="666"/>
      <c r="I315" s="670"/>
      <c r="J315" s="666"/>
      <c r="K315" s="666"/>
      <c r="L315" s="666"/>
      <c r="M315" s="666"/>
      <c r="N315" s="666"/>
      <c r="O315" s="666"/>
      <c r="P315" s="666"/>
      <c r="Q315" s="666"/>
      <c r="R315" s="666"/>
      <c r="S315" s="666"/>
      <c r="T315" s="666"/>
      <c r="U315" s="666"/>
      <c r="V315" s="666"/>
      <c r="W315" s="666"/>
      <c r="X315" s="666"/>
      <c r="Y315" s="666"/>
      <c r="Z315" s="666"/>
      <c r="AA315" s="666"/>
      <c r="AB315" s="666"/>
      <c r="AC315" s="666"/>
      <c r="AD315" s="666"/>
      <c r="AE315" s="666"/>
      <c r="AF315" s="666"/>
      <c r="AG315" s="666"/>
      <c r="AH315" s="666"/>
      <c r="AI315" s="666"/>
      <c r="AJ315" s="666"/>
      <c r="AK315" s="666"/>
      <c r="AL315" s="671"/>
      <c r="AM315" s="671"/>
      <c r="AN315" s="666"/>
      <c r="AO315" s="666"/>
      <c r="AP315" s="666"/>
      <c r="AQ315" s="666"/>
      <c r="AR315" s="666"/>
      <c r="AS315" s="666"/>
      <c r="AT315" s="666"/>
    </row>
    <row r="316" spans="1:46" x14ac:dyDescent="0.3">
      <c r="A316" s="660"/>
      <c r="B316" s="660"/>
      <c r="C316" s="660"/>
      <c r="D316" s="661"/>
      <c r="E316" s="660"/>
      <c r="F316" s="662"/>
      <c r="G316" s="661"/>
      <c r="H316" s="660"/>
      <c r="I316" s="663"/>
      <c r="J316" s="660"/>
      <c r="K316" s="660"/>
      <c r="L316" s="660"/>
      <c r="M316" s="660"/>
      <c r="N316" s="660"/>
      <c r="O316" s="660"/>
      <c r="P316" s="660"/>
      <c r="Q316" s="660"/>
      <c r="R316" s="660"/>
      <c r="S316" s="660"/>
      <c r="T316" s="660"/>
      <c r="U316" s="660"/>
      <c r="V316" s="660"/>
      <c r="W316" s="660"/>
      <c r="X316" s="660"/>
      <c r="Y316" s="660"/>
      <c r="Z316" s="660"/>
      <c r="AA316" s="660"/>
      <c r="AB316" s="660"/>
      <c r="AC316" s="660"/>
      <c r="AD316" s="660"/>
      <c r="AE316" s="660"/>
      <c r="AF316" s="660"/>
      <c r="AG316" s="660"/>
      <c r="AH316" s="660"/>
      <c r="AI316" s="660"/>
      <c r="AJ316" s="660"/>
      <c r="AK316" s="660"/>
      <c r="AL316" s="664"/>
      <c r="AM316" s="664"/>
      <c r="AN316" s="660"/>
      <c r="AO316" s="660"/>
      <c r="AP316" s="660"/>
      <c r="AQ316" s="660"/>
      <c r="AR316" s="660"/>
      <c r="AS316" s="660"/>
      <c r="AT316" s="685"/>
    </row>
    <row r="317" spans="1:46" s="665" customFormat="1" ht="14.25" x14ac:dyDescent="0.25">
      <c r="A317" s="686"/>
      <c r="B317" s="686"/>
      <c r="C317" s="686"/>
      <c r="D317" s="687"/>
      <c r="E317" s="686"/>
      <c r="F317" s="688"/>
      <c r="G317" s="687"/>
      <c r="H317" s="688"/>
      <c r="I317" s="689"/>
      <c r="J317" s="686"/>
      <c r="K317" s="686"/>
      <c r="L317" s="686"/>
      <c r="M317" s="686"/>
      <c r="N317" s="686"/>
      <c r="O317" s="686"/>
      <c r="P317" s="686"/>
      <c r="Q317" s="686"/>
      <c r="R317" s="686"/>
      <c r="S317" s="686"/>
      <c r="T317" s="686"/>
      <c r="U317" s="686"/>
      <c r="V317" s="686"/>
      <c r="W317" s="686"/>
      <c r="X317" s="686"/>
      <c r="Y317" s="686"/>
      <c r="Z317" s="686"/>
      <c r="AA317" s="686"/>
      <c r="AB317" s="686"/>
      <c r="AC317" s="686"/>
      <c r="AD317" s="686"/>
      <c r="AE317" s="686"/>
      <c r="AF317" s="686"/>
      <c r="AG317" s="686"/>
      <c r="AH317" s="686"/>
      <c r="AI317" s="686"/>
      <c r="AJ317" s="686"/>
      <c r="AK317" s="686"/>
      <c r="AL317" s="690"/>
      <c r="AM317" s="690"/>
      <c r="AN317" s="686"/>
      <c r="AO317" s="686"/>
      <c r="AP317" s="686"/>
      <c r="AQ317" s="686"/>
      <c r="AR317" s="686"/>
      <c r="AS317" s="686"/>
      <c r="AT317" s="690"/>
    </row>
    <row r="318" spans="1:46" s="665" customFormat="1" ht="14.25" x14ac:dyDescent="0.25">
      <c r="A318" s="660"/>
      <c r="B318" s="660"/>
      <c r="C318" s="660"/>
      <c r="D318" s="661"/>
      <c r="E318" s="660"/>
      <c r="F318" s="662"/>
      <c r="G318" s="661"/>
      <c r="H318" s="662"/>
      <c r="I318" s="663"/>
      <c r="J318" s="660"/>
      <c r="K318" s="660"/>
      <c r="L318" s="660"/>
      <c r="M318" s="660"/>
      <c r="N318" s="660"/>
      <c r="O318" s="660"/>
      <c r="P318" s="660"/>
      <c r="Q318" s="660"/>
      <c r="R318" s="660"/>
      <c r="S318" s="660"/>
      <c r="T318" s="660"/>
      <c r="U318" s="660"/>
      <c r="V318" s="660"/>
      <c r="W318" s="660"/>
      <c r="X318" s="660"/>
      <c r="Y318" s="660"/>
      <c r="Z318" s="660"/>
      <c r="AA318" s="660"/>
      <c r="AB318" s="660"/>
      <c r="AC318" s="660"/>
      <c r="AD318" s="660"/>
      <c r="AE318" s="660"/>
      <c r="AF318" s="660"/>
      <c r="AG318" s="660"/>
      <c r="AH318" s="660"/>
      <c r="AI318" s="660"/>
      <c r="AJ318" s="660"/>
      <c r="AK318" s="660"/>
      <c r="AL318" s="664"/>
      <c r="AM318" s="664"/>
      <c r="AN318" s="660"/>
      <c r="AO318" s="660"/>
      <c r="AP318" s="664"/>
      <c r="AQ318" s="660"/>
      <c r="AR318" s="660"/>
      <c r="AS318" s="660"/>
      <c r="AT318" s="666"/>
    </row>
    <row r="319" spans="1:46" s="679" customFormat="1" ht="14.25" x14ac:dyDescent="0.25">
      <c r="A319" s="672"/>
      <c r="B319" s="672"/>
      <c r="C319" s="672"/>
      <c r="D319" s="691"/>
      <c r="E319" s="672"/>
      <c r="F319" s="692"/>
      <c r="G319" s="667"/>
      <c r="H319" s="692"/>
      <c r="I319" s="693"/>
      <c r="J319" s="672"/>
      <c r="K319" s="672"/>
      <c r="L319" s="672"/>
      <c r="M319" s="672"/>
      <c r="N319" s="672"/>
      <c r="O319" s="672"/>
      <c r="P319" s="672"/>
      <c r="Q319" s="672"/>
      <c r="R319" s="672"/>
      <c r="S319" s="672"/>
      <c r="T319" s="672"/>
      <c r="U319" s="672"/>
      <c r="V319" s="672"/>
      <c r="W319" s="672"/>
      <c r="X319" s="672"/>
      <c r="Y319" s="672"/>
      <c r="Z319" s="672"/>
      <c r="AA319" s="672"/>
      <c r="AB319" s="672"/>
      <c r="AC319" s="672"/>
      <c r="AD319" s="672"/>
      <c r="AE319" s="672"/>
      <c r="AF319" s="672"/>
      <c r="AG319" s="672"/>
      <c r="AH319" s="672"/>
      <c r="AI319" s="672"/>
      <c r="AJ319" s="672"/>
      <c r="AK319" s="672"/>
      <c r="AL319" s="678"/>
      <c r="AM319" s="678"/>
      <c r="AN319" s="672"/>
      <c r="AO319" s="672"/>
      <c r="AP319" s="672"/>
      <c r="AQ319" s="672"/>
      <c r="AR319" s="672"/>
      <c r="AS319" s="672"/>
      <c r="AT319" s="672"/>
    </row>
    <row r="320" spans="1:46" s="665" customFormat="1" ht="14.25" x14ac:dyDescent="0.25">
      <c r="A320" s="660"/>
      <c r="B320" s="660"/>
      <c r="C320" s="660"/>
      <c r="D320" s="661"/>
      <c r="E320" s="660"/>
      <c r="F320" s="662"/>
      <c r="G320" s="661"/>
      <c r="H320" s="662"/>
      <c r="I320" s="663"/>
      <c r="J320" s="660"/>
      <c r="K320" s="660"/>
      <c r="L320" s="660"/>
      <c r="M320" s="660"/>
      <c r="N320" s="660"/>
      <c r="O320" s="660"/>
      <c r="P320" s="660"/>
      <c r="Q320" s="660"/>
      <c r="R320" s="660"/>
      <c r="S320" s="660"/>
      <c r="T320" s="660"/>
      <c r="U320" s="660"/>
      <c r="V320" s="660"/>
      <c r="W320" s="660"/>
      <c r="X320" s="660"/>
      <c r="Y320" s="660"/>
      <c r="Z320" s="660"/>
      <c r="AA320" s="660"/>
      <c r="AB320" s="660"/>
      <c r="AC320" s="660"/>
      <c r="AD320" s="660"/>
      <c r="AE320" s="660"/>
      <c r="AF320" s="660"/>
      <c r="AG320" s="660"/>
      <c r="AH320" s="660"/>
      <c r="AI320" s="660"/>
      <c r="AJ320" s="660"/>
      <c r="AK320" s="660"/>
      <c r="AL320" s="664"/>
      <c r="AM320" s="664"/>
      <c r="AN320" s="660"/>
      <c r="AO320" s="660"/>
      <c r="AP320" s="664"/>
      <c r="AQ320" s="660"/>
      <c r="AR320" s="660"/>
      <c r="AS320" s="660"/>
      <c r="AT320" s="666"/>
    </row>
    <row r="321" spans="1:46" s="665" customFormat="1" ht="14.25" x14ac:dyDescent="0.25">
      <c r="A321" s="672"/>
      <c r="B321" s="666"/>
      <c r="C321" s="666"/>
      <c r="D321" s="667"/>
      <c r="E321" s="666"/>
      <c r="F321" s="666"/>
      <c r="G321" s="669"/>
      <c r="H321" s="666"/>
      <c r="I321" s="670"/>
      <c r="J321" s="666"/>
      <c r="K321" s="666"/>
      <c r="L321" s="666"/>
      <c r="M321" s="666"/>
      <c r="N321" s="666"/>
      <c r="O321" s="666"/>
      <c r="P321" s="666"/>
      <c r="Q321" s="666"/>
      <c r="R321" s="666"/>
      <c r="S321" s="666"/>
      <c r="T321" s="666"/>
      <c r="U321" s="666"/>
      <c r="V321" s="666"/>
      <c r="W321" s="666"/>
      <c r="X321" s="666"/>
      <c r="Y321" s="666"/>
      <c r="Z321" s="666"/>
      <c r="AA321" s="666"/>
      <c r="AB321" s="666"/>
      <c r="AC321" s="666"/>
      <c r="AD321" s="666"/>
      <c r="AE321" s="666"/>
      <c r="AF321" s="666"/>
      <c r="AG321" s="666"/>
      <c r="AH321" s="666"/>
      <c r="AI321" s="666"/>
      <c r="AJ321" s="666"/>
      <c r="AK321" s="666"/>
      <c r="AL321" s="671"/>
      <c r="AM321" s="671"/>
      <c r="AN321" s="666"/>
      <c r="AO321" s="666"/>
      <c r="AP321" s="666"/>
      <c r="AQ321" s="671"/>
      <c r="AR321" s="666"/>
      <c r="AS321" s="666"/>
      <c r="AT321" s="666"/>
    </row>
    <row r="322" spans="1:46" s="665" customFormat="1" ht="14.25" x14ac:dyDescent="0.25">
      <c r="A322" s="660"/>
      <c r="B322" s="660"/>
      <c r="C322" s="660"/>
      <c r="D322" s="691"/>
      <c r="E322" s="660"/>
      <c r="F322" s="662"/>
      <c r="G322" s="661"/>
      <c r="H322" s="662"/>
      <c r="I322" s="663"/>
      <c r="J322" s="660"/>
      <c r="K322" s="660"/>
      <c r="L322" s="660"/>
      <c r="M322" s="660"/>
      <c r="N322" s="660"/>
      <c r="O322" s="660"/>
      <c r="P322" s="660"/>
      <c r="Q322" s="660"/>
      <c r="R322" s="660"/>
      <c r="S322" s="660"/>
      <c r="T322" s="660"/>
      <c r="U322" s="660"/>
      <c r="V322" s="660"/>
      <c r="W322" s="660"/>
      <c r="X322" s="660"/>
      <c r="Y322" s="660"/>
      <c r="Z322" s="660"/>
      <c r="AA322" s="660"/>
      <c r="AB322" s="660"/>
      <c r="AC322" s="660"/>
      <c r="AD322" s="660"/>
      <c r="AE322" s="660"/>
      <c r="AF322" s="660"/>
      <c r="AG322" s="660"/>
      <c r="AH322" s="660"/>
      <c r="AI322" s="660"/>
      <c r="AJ322" s="660"/>
      <c r="AK322" s="660"/>
      <c r="AL322" s="664"/>
      <c r="AM322" s="664"/>
      <c r="AN322" s="660"/>
      <c r="AO322" s="660"/>
      <c r="AP322" s="660"/>
      <c r="AQ322" s="660"/>
      <c r="AR322" s="660"/>
      <c r="AS322" s="660"/>
      <c r="AT322" s="666"/>
    </row>
    <row r="323" spans="1:46" s="665" customFormat="1" ht="14.25" x14ac:dyDescent="0.25">
      <c r="A323" s="672"/>
      <c r="B323" s="666"/>
      <c r="C323" s="666"/>
      <c r="D323" s="667"/>
      <c r="E323" s="666"/>
      <c r="F323" s="668"/>
      <c r="G323" s="669"/>
      <c r="H323" s="666"/>
      <c r="I323" s="670"/>
      <c r="J323" s="666"/>
      <c r="K323" s="666"/>
      <c r="L323" s="666"/>
      <c r="M323" s="666"/>
      <c r="N323" s="666"/>
      <c r="O323" s="666"/>
      <c r="P323" s="666"/>
      <c r="Q323" s="666"/>
      <c r="R323" s="666"/>
      <c r="S323" s="666"/>
      <c r="T323" s="666"/>
      <c r="U323" s="666"/>
      <c r="V323" s="666"/>
      <c r="W323" s="666"/>
      <c r="X323" s="666"/>
      <c r="Y323" s="666"/>
      <c r="Z323" s="666"/>
      <c r="AA323" s="666"/>
      <c r="AB323" s="666"/>
      <c r="AC323" s="666"/>
      <c r="AD323" s="666"/>
      <c r="AE323" s="666"/>
      <c r="AF323" s="666"/>
      <c r="AG323" s="666"/>
      <c r="AH323" s="666"/>
      <c r="AI323" s="666"/>
      <c r="AJ323" s="666"/>
      <c r="AK323" s="666"/>
      <c r="AL323" s="671"/>
      <c r="AM323" s="671"/>
      <c r="AN323" s="666"/>
      <c r="AO323" s="694"/>
      <c r="AP323" s="671"/>
      <c r="AQ323" s="666"/>
      <c r="AR323" s="666"/>
      <c r="AS323" s="666"/>
      <c r="AT323" s="666"/>
    </row>
    <row r="324" spans="1:46" s="665" customFormat="1" ht="14.25" x14ac:dyDescent="0.25">
      <c r="A324" s="660"/>
      <c r="B324" s="660"/>
      <c r="C324" s="660"/>
      <c r="D324" s="661"/>
      <c r="E324" s="660"/>
      <c r="F324" s="662"/>
      <c r="G324" s="661"/>
      <c r="H324" s="662"/>
      <c r="I324" s="663"/>
      <c r="J324" s="660"/>
      <c r="K324" s="660"/>
      <c r="L324" s="660"/>
      <c r="M324" s="660"/>
      <c r="N324" s="660"/>
      <c r="O324" s="660"/>
      <c r="P324" s="660"/>
      <c r="Q324" s="660"/>
      <c r="R324" s="660"/>
      <c r="S324" s="660"/>
      <c r="T324" s="660"/>
      <c r="U324" s="660"/>
      <c r="V324" s="660"/>
      <c r="W324" s="660"/>
      <c r="X324" s="660"/>
      <c r="Y324" s="660"/>
      <c r="Z324" s="660"/>
      <c r="AA324" s="660"/>
      <c r="AB324" s="660"/>
      <c r="AC324" s="660"/>
      <c r="AD324" s="660"/>
      <c r="AE324" s="660"/>
      <c r="AF324" s="660"/>
      <c r="AG324" s="660"/>
      <c r="AH324" s="660"/>
      <c r="AI324" s="660"/>
      <c r="AJ324" s="660"/>
      <c r="AK324" s="660"/>
      <c r="AL324" s="664"/>
      <c r="AM324" s="664"/>
      <c r="AN324" s="660"/>
      <c r="AO324" s="660"/>
      <c r="AP324" s="664"/>
      <c r="AQ324" s="660"/>
      <c r="AR324" s="660"/>
      <c r="AS324" s="660"/>
      <c r="AT324" s="666"/>
    </row>
    <row r="325" spans="1:46" s="665" customFormat="1" ht="14.25" x14ac:dyDescent="0.25">
      <c r="A325" s="672"/>
      <c r="B325" s="695"/>
      <c r="C325" s="666"/>
      <c r="D325" s="691"/>
      <c r="E325" s="666"/>
      <c r="F325" s="668"/>
      <c r="G325" s="669"/>
      <c r="H325" s="666"/>
      <c r="I325" s="670"/>
      <c r="J325" s="666"/>
      <c r="K325" s="666"/>
      <c r="L325" s="666"/>
      <c r="M325" s="666"/>
      <c r="N325" s="666"/>
      <c r="O325" s="666"/>
      <c r="P325" s="666"/>
      <c r="Q325" s="666"/>
      <c r="R325" s="666"/>
      <c r="S325" s="666"/>
      <c r="T325" s="666"/>
      <c r="U325" s="666"/>
      <c r="V325" s="666"/>
      <c r="W325" s="666"/>
      <c r="X325" s="666"/>
      <c r="Y325" s="666"/>
      <c r="Z325" s="666"/>
      <c r="AA325" s="666"/>
      <c r="AB325" s="666"/>
      <c r="AC325" s="666"/>
      <c r="AD325" s="666"/>
      <c r="AE325" s="666"/>
      <c r="AF325" s="666"/>
      <c r="AG325" s="666"/>
      <c r="AH325" s="666"/>
      <c r="AI325" s="666"/>
      <c r="AJ325" s="666"/>
      <c r="AK325" s="666"/>
      <c r="AL325" s="671"/>
      <c r="AM325" s="696"/>
      <c r="AN325" s="666"/>
      <c r="AO325" s="666"/>
      <c r="AP325" s="671"/>
      <c r="AQ325" s="666"/>
      <c r="AR325" s="666"/>
      <c r="AS325" s="666"/>
      <c r="AT325" s="666"/>
    </row>
    <row r="326" spans="1:46" s="665" customFormat="1" ht="14.25" x14ac:dyDescent="0.25">
      <c r="A326" s="660"/>
      <c r="B326" s="660"/>
      <c r="C326" s="660"/>
      <c r="D326" s="661"/>
      <c r="E326" s="660"/>
      <c r="F326" s="662"/>
      <c r="G326" s="661"/>
      <c r="H326" s="662"/>
      <c r="I326" s="663"/>
      <c r="J326" s="660"/>
      <c r="K326" s="660"/>
      <c r="L326" s="660"/>
      <c r="M326" s="660"/>
      <c r="N326" s="660"/>
      <c r="O326" s="660"/>
      <c r="P326" s="660"/>
      <c r="Q326" s="660"/>
      <c r="R326" s="660"/>
      <c r="S326" s="660"/>
      <c r="T326" s="660"/>
      <c r="U326" s="660"/>
      <c r="V326" s="660"/>
      <c r="W326" s="660"/>
      <c r="X326" s="660"/>
      <c r="Y326" s="660"/>
      <c r="Z326" s="660"/>
      <c r="AA326" s="660"/>
      <c r="AB326" s="660"/>
      <c r="AC326" s="660"/>
      <c r="AD326" s="660"/>
      <c r="AE326" s="660"/>
      <c r="AF326" s="660"/>
      <c r="AG326" s="660"/>
      <c r="AH326" s="660"/>
      <c r="AI326" s="660"/>
      <c r="AJ326" s="660"/>
      <c r="AK326" s="660"/>
      <c r="AL326" s="664"/>
      <c r="AM326" s="664"/>
      <c r="AN326" s="660"/>
      <c r="AO326" s="660"/>
      <c r="AP326" s="664"/>
      <c r="AQ326" s="660"/>
      <c r="AR326" s="660"/>
      <c r="AS326" s="660"/>
      <c r="AT326" s="666"/>
    </row>
    <row r="327" spans="1:46" s="665" customFormat="1" ht="14.25" x14ac:dyDescent="0.25">
      <c r="A327" s="672"/>
      <c r="B327" s="666"/>
      <c r="C327" s="666"/>
      <c r="D327" s="669"/>
      <c r="E327" s="666"/>
      <c r="F327" s="668"/>
      <c r="G327" s="669"/>
      <c r="H327" s="668"/>
      <c r="I327" s="670"/>
      <c r="J327" s="666"/>
      <c r="K327" s="666"/>
      <c r="L327" s="666"/>
      <c r="M327" s="666"/>
      <c r="N327" s="666"/>
      <c r="O327" s="666"/>
      <c r="P327" s="666"/>
      <c r="Q327" s="666"/>
      <c r="R327" s="666"/>
      <c r="S327" s="666"/>
      <c r="T327" s="666"/>
      <c r="U327" s="666"/>
      <c r="V327" s="666"/>
      <c r="W327" s="666"/>
      <c r="X327" s="666"/>
      <c r="Y327" s="666"/>
      <c r="Z327" s="666"/>
      <c r="AA327" s="666"/>
      <c r="AB327" s="666"/>
      <c r="AC327" s="666"/>
      <c r="AD327" s="666"/>
      <c r="AE327" s="666"/>
      <c r="AF327" s="666"/>
      <c r="AG327" s="666"/>
      <c r="AH327" s="666"/>
      <c r="AI327" s="666"/>
      <c r="AJ327" s="666"/>
      <c r="AK327" s="666"/>
      <c r="AL327" s="671"/>
      <c r="AM327" s="671"/>
      <c r="AN327" s="666"/>
      <c r="AO327" s="666"/>
      <c r="AP327" s="671"/>
      <c r="AQ327" s="666"/>
      <c r="AR327" s="666"/>
      <c r="AS327" s="666"/>
      <c r="AT327" s="666"/>
    </row>
    <row r="328" spans="1:46" s="665" customFormat="1" ht="14.25" x14ac:dyDescent="0.25">
      <c r="A328" s="660"/>
      <c r="B328" s="660"/>
      <c r="C328" s="660"/>
      <c r="D328" s="661"/>
      <c r="E328" s="660"/>
      <c r="F328" s="662"/>
      <c r="G328" s="661"/>
      <c r="H328" s="660"/>
      <c r="I328" s="663"/>
      <c r="J328" s="660"/>
      <c r="K328" s="660"/>
      <c r="L328" s="660"/>
      <c r="M328" s="660"/>
      <c r="N328" s="660"/>
      <c r="O328" s="660"/>
      <c r="P328" s="660"/>
      <c r="Q328" s="660"/>
      <c r="R328" s="660"/>
      <c r="S328" s="660"/>
      <c r="T328" s="660"/>
      <c r="U328" s="660"/>
      <c r="V328" s="660"/>
      <c r="W328" s="660"/>
      <c r="X328" s="660"/>
      <c r="Y328" s="660"/>
      <c r="Z328" s="660"/>
      <c r="AA328" s="660"/>
      <c r="AB328" s="660"/>
      <c r="AC328" s="660"/>
      <c r="AD328" s="660"/>
      <c r="AE328" s="660"/>
      <c r="AF328" s="660"/>
      <c r="AG328" s="660"/>
      <c r="AH328" s="660"/>
      <c r="AI328" s="660"/>
      <c r="AJ328" s="660"/>
      <c r="AK328" s="660"/>
      <c r="AL328" s="664"/>
      <c r="AM328" s="664"/>
      <c r="AN328" s="660"/>
      <c r="AO328" s="660"/>
      <c r="AP328" s="664"/>
      <c r="AQ328" s="660"/>
      <c r="AR328" s="660"/>
      <c r="AS328" s="660"/>
      <c r="AT328" s="666"/>
    </row>
    <row r="329" spans="1:46" s="665" customFormat="1" ht="14.25" x14ac:dyDescent="0.25">
      <c r="A329" s="672"/>
      <c r="B329" s="666"/>
      <c r="C329" s="666"/>
      <c r="D329" s="669"/>
      <c r="E329" s="666"/>
      <c r="F329" s="668"/>
      <c r="G329" s="669"/>
      <c r="H329" s="666"/>
      <c r="I329" s="670"/>
      <c r="J329" s="666"/>
      <c r="K329" s="666"/>
      <c r="L329" s="666"/>
      <c r="M329" s="672"/>
      <c r="N329" s="666"/>
      <c r="O329" s="666"/>
      <c r="P329" s="666"/>
      <c r="Q329" s="666"/>
      <c r="R329" s="666"/>
      <c r="S329" s="666"/>
      <c r="T329" s="666"/>
      <c r="U329" s="666"/>
      <c r="V329" s="666"/>
      <c r="W329" s="666"/>
      <c r="X329" s="666"/>
      <c r="Y329" s="666"/>
      <c r="Z329" s="666"/>
      <c r="AA329" s="666"/>
      <c r="AB329" s="666"/>
      <c r="AC329" s="666"/>
      <c r="AD329" s="666"/>
      <c r="AE329" s="666"/>
      <c r="AF329" s="666"/>
      <c r="AG329" s="666"/>
      <c r="AH329" s="666"/>
      <c r="AI329" s="666"/>
      <c r="AJ329" s="666"/>
      <c r="AK329" s="666"/>
      <c r="AL329" s="671"/>
      <c r="AM329" s="671"/>
      <c r="AN329" s="666"/>
      <c r="AO329" s="666"/>
      <c r="AP329" s="671"/>
      <c r="AQ329" s="666"/>
      <c r="AR329" s="666"/>
      <c r="AS329" s="666"/>
      <c r="AT329" s="666"/>
    </row>
    <row r="330" spans="1:46" s="665" customFormat="1" ht="14.25" x14ac:dyDescent="0.25">
      <c r="A330" s="660"/>
      <c r="B330" s="660"/>
      <c r="C330" s="660"/>
      <c r="D330" s="661"/>
      <c r="E330" s="660"/>
      <c r="F330" s="662"/>
      <c r="G330" s="661"/>
      <c r="H330" s="662"/>
      <c r="I330" s="663"/>
      <c r="J330" s="660"/>
      <c r="K330" s="660"/>
      <c r="L330" s="660"/>
      <c r="M330" s="660"/>
      <c r="N330" s="660"/>
      <c r="O330" s="660"/>
      <c r="P330" s="660"/>
      <c r="Q330" s="660"/>
      <c r="R330" s="660"/>
      <c r="S330" s="660"/>
      <c r="T330" s="660"/>
      <c r="U330" s="660"/>
      <c r="V330" s="660"/>
      <c r="W330" s="660"/>
      <c r="X330" s="660"/>
      <c r="Y330" s="660"/>
      <c r="Z330" s="660"/>
      <c r="AA330" s="660"/>
      <c r="AB330" s="660"/>
      <c r="AC330" s="660"/>
      <c r="AD330" s="660"/>
      <c r="AE330" s="660"/>
      <c r="AF330" s="660"/>
      <c r="AG330" s="660"/>
      <c r="AH330" s="660"/>
      <c r="AI330" s="660"/>
      <c r="AJ330" s="660"/>
      <c r="AK330" s="660"/>
      <c r="AL330" s="664"/>
      <c r="AM330" s="664"/>
      <c r="AN330" s="660"/>
      <c r="AO330" s="660"/>
      <c r="AP330" s="660"/>
      <c r="AQ330" s="660"/>
      <c r="AR330" s="660"/>
      <c r="AS330" s="660"/>
      <c r="AT330" s="666"/>
    </row>
    <row r="331" spans="1:46" s="665" customFormat="1" ht="14.25" x14ac:dyDescent="0.25">
      <c r="A331" s="672"/>
      <c r="B331" s="666"/>
      <c r="C331" s="666"/>
      <c r="D331" s="669"/>
      <c r="E331" s="666"/>
      <c r="F331" s="668"/>
      <c r="G331" s="669"/>
      <c r="H331" s="668"/>
      <c r="I331" s="670"/>
      <c r="J331" s="666"/>
      <c r="K331" s="666"/>
      <c r="L331" s="666"/>
      <c r="M331" s="666"/>
      <c r="N331" s="666"/>
      <c r="O331" s="666"/>
      <c r="P331" s="666"/>
      <c r="Q331" s="666"/>
      <c r="R331" s="666"/>
      <c r="S331" s="666"/>
      <c r="T331" s="666"/>
      <c r="U331" s="666"/>
      <c r="V331" s="666"/>
      <c r="W331" s="666"/>
      <c r="X331" s="666"/>
      <c r="Y331" s="666"/>
      <c r="Z331" s="666"/>
      <c r="AA331" s="666"/>
      <c r="AB331" s="666"/>
      <c r="AC331" s="666"/>
      <c r="AD331" s="666"/>
      <c r="AE331" s="666"/>
      <c r="AF331" s="666"/>
      <c r="AG331" s="666"/>
      <c r="AH331" s="666"/>
      <c r="AI331" s="666"/>
      <c r="AJ331" s="666"/>
      <c r="AK331" s="666"/>
      <c r="AL331" s="671"/>
      <c r="AM331" s="671"/>
      <c r="AN331" s="666"/>
      <c r="AO331" s="666"/>
      <c r="AP331" s="666"/>
      <c r="AQ331" s="666"/>
      <c r="AR331" s="666"/>
      <c r="AS331" s="666"/>
      <c r="AT331" s="666"/>
    </row>
    <row r="332" spans="1:46" s="665" customFormat="1" ht="14.25" x14ac:dyDescent="0.25">
      <c r="A332" s="660"/>
      <c r="B332" s="660"/>
      <c r="C332" s="660"/>
      <c r="D332" s="661"/>
      <c r="E332" s="660"/>
      <c r="F332" s="662"/>
      <c r="G332" s="661"/>
      <c r="H332" s="660"/>
      <c r="I332" s="663"/>
      <c r="J332" s="660"/>
      <c r="K332" s="660"/>
      <c r="L332" s="660"/>
      <c r="M332" s="660"/>
      <c r="N332" s="660"/>
      <c r="O332" s="660"/>
      <c r="P332" s="660"/>
      <c r="Q332" s="660"/>
      <c r="R332" s="660"/>
      <c r="S332" s="660"/>
      <c r="T332" s="660"/>
      <c r="U332" s="660"/>
      <c r="V332" s="660"/>
      <c r="W332" s="660"/>
      <c r="X332" s="660"/>
      <c r="Y332" s="660"/>
      <c r="Z332" s="660"/>
      <c r="AA332" s="660"/>
      <c r="AB332" s="660"/>
      <c r="AC332" s="660"/>
      <c r="AD332" s="660"/>
      <c r="AE332" s="660"/>
      <c r="AF332" s="660"/>
      <c r="AG332" s="660"/>
      <c r="AH332" s="660"/>
      <c r="AI332" s="660"/>
      <c r="AJ332" s="660"/>
      <c r="AK332" s="660"/>
      <c r="AL332" s="664"/>
      <c r="AM332" s="664"/>
      <c r="AN332" s="660"/>
      <c r="AO332" s="660"/>
      <c r="AP332" s="664"/>
      <c r="AQ332" s="660"/>
      <c r="AR332" s="660"/>
      <c r="AS332" s="660"/>
      <c r="AT332" s="666"/>
    </row>
    <row r="333" spans="1:46" s="665" customFormat="1" ht="14.25" x14ac:dyDescent="0.25">
      <c r="A333" s="521"/>
      <c r="B333" s="666"/>
      <c r="C333" s="666"/>
      <c r="D333" s="669"/>
      <c r="E333" s="666"/>
      <c r="F333" s="668"/>
      <c r="G333" s="669"/>
      <c r="H333" s="668"/>
      <c r="I333" s="670"/>
      <c r="J333" s="666"/>
      <c r="K333" s="666"/>
      <c r="L333" s="666"/>
      <c r="M333" s="666"/>
      <c r="N333" s="666"/>
      <c r="O333" s="666"/>
      <c r="P333" s="666"/>
      <c r="Q333" s="666"/>
      <c r="R333" s="666"/>
      <c r="S333" s="666"/>
      <c r="T333" s="666"/>
      <c r="U333" s="666"/>
      <c r="V333" s="666"/>
      <c r="W333" s="666"/>
      <c r="X333" s="666"/>
      <c r="Y333" s="666"/>
      <c r="Z333" s="666"/>
      <c r="AA333" s="666"/>
      <c r="AB333" s="666"/>
      <c r="AC333" s="666"/>
      <c r="AD333" s="666"/>
      <c r="AE333" s="666"/>
      <c r="AG333" s="666"/>
      <c r="AH333" s="666"/>
      <c r="AI333" s="666"/>
      <c r="AJ333" s="666"/>
      <c r="AK333" s="666"/>
      <c r="AL333" s="671"/>
      <c r="AM333" s="671"/>
      <c r="AN333" s="666"/>
      <c r="AO333" s="666"/>
      <c r="AP333" s="671"/>
      <c r="AQ333" s="666"/>
      <c r="AR333" s="666"/>
      <c r="AS333" s="666"/>
      <c r="AT333" s="666"/>
    </row>
    <row r="334" spans="1:46" s="665" customFormat="1" ht="14.25" x14ac:dyDescent="0.25">
      <c r="A334" s="660"/>
      <c r="B334" s="660"/>
      <c r="C334" s="660"/>
      <c r="D334" s="661"/>
      <c r="E334" s="660"/>
      <c r="F334" s="662"/>
      <c r="G334" s="661"/>
      <c r="H334" s="660"/>
      <c r="I334" s="663"/>
      <c r="J334" s="660"/>
      <c r="K334" s="660"/>
      <c r="L334" s="660"/>
      <c r="M334" s="660"/>
      <c r="N334" s="660"/>
      <c r="O334" s="660"/>
      <c r="P334" s="660"/>
      <c r="Q334" s="660"/>
      <c r="R334" s="660"/>
      <c r="S334" s="660"/>
      <c r="T334" s="660"/>
      <c r="U334" s="660"/>
      <c r="V334" s="660"/>
      <c r="W334" s="660"/>
      <c r="X334" s="660"/>
      <c r="Y334" s="660"/>
      <c r="Z334" s="660"/>
      <c r="AA334" s="660"/>
      <c r="AB334" s="660"/>
      <c r="AC334" s="660"/>
      <c r="AD334" s="660"/>
      <c r="AE334" s="660"/>
      <c r="AF334" s="660"/>
      <c r="AG334" s="660"/>
      <c r="AH334" s="660"/>
      <c r="AI334" s="660"/>
      <c r="AJ334" s="660"/>
      <c r="AK334" s="660"/>
      <c r="AL334" s="664"/>
      <c r="AM334" s="664"/>
      <c r="AN334" s="660"/>
      <c r="AO334" s="660"/>
      <c r="AP334" s="660"/>
      <c r="AQ334" s="664"/>
      <c r="AR334" s="660"/>
      <c r="AS334" s="660"/>
      <c r="AT334" s="666"/>
    </row>
    <row r="335" spans="1:46" s="665" customFormat="1" ht="14.25" x14ac:dyDescent="0.25">
      <c r="A335" s="521"/>
      <c r="B335" s="666"/>
      <c r="C335" s="666"/>
      <c r="D335" s="669"/>
      <c r="E335" s="666"/>
      <c r="F335" s="668"/>
      <c r="G335" s="669"/>
      <c r="H335" s="666"/>
      <c r="I335" s="670"/>
      <c r="J335" s="666"/>
      <c r="K335" s="666"/>
      <c r="L335" s="666"/>
      <c r="M335" s="666"/>
      <c r="N335" s="666"/>
      <c r="O335" s="666"/>
      <c r="P335" s="666"/>
      <c r="Q335" s="666"/>
      <c r="R335" s="666"/>
      <c r="S335" s="666"/>
      <c r="T335" s="666"/>
      <c r="U335" s="666"/>
      <c r="V335" s="666"/>
      <c r="W335" s="666"/>
      <c r="X335" s="666"/>
      <c r="Y335" s="666"/>
      <c r="Z335" s="666"/>
      <c r="AA335" s="666"/>
      <c r="AB335" s="666"/>
      <c r="AC335" s="666"/>
      <c r="AD335" s="666"/>
      <c r="AE335" s="666"/>
      <c r="AF335" s="666"/>
      <c r="AG335" s="666"/>
      <c r="AH335" s="666"/>
      <c r="AI335" s="666"/>
      <c r="AJ335" s="666"/>
      <c r="AK335" s="666"/>
      <c r="AL335" s="671"/>
      <c r="AM335" s="671"/>
      <c r="AN335" s="666"/>
      <c r="AO335" s="666"/>
      <c r="AP335" s="666"/>
      <c r="AQ335" s="671"/>
      <c r="AR335" s="666"/>
      <c r="AS335" s="666"/>
      <c r="AT335" s="666"/>
    </row>
    <row r="336" spans="1:46" s="665" customFormat="1" ht="14.25" x14ac:dyDescent="0.25">
      <c r="A336" s="660"/>
      <c r="B336" s="660"/>
      <c r="C336" s="660"/>
      <c r="D336" s="661"/>
      <c r="E336" s="660"/>
      <c r="F336" s="662"/>
      <c r="G336" s="661"/>
      <c r="H336" s="660"/>
      <c r="I336" s="663"/>
      <c r="J336" s="660"/>
      <c r="K336" s="660"/>
      <c r="L336" s="660"/>
      <c r="M336" s="660"/>
      <c r="N336" s="660"/>
      <c r="O336" s="660"/>
      <c r="P336" s="660"/>
      <c r="Q336" s="660"/>
      <c r="R336" s="660"/>
      <c r="S336" s="660"/>
      <c r="T336" s="660"/>
      <c r="U336" s="660"/>
      <c r="V336" s="660"/>
      <c r="W336" s="660"/>
      <c r="X336" s="660"/>
      <c r="Y336" s="660"/>
      <c r="Z336" s="660"/>
      <c r="AA336" s="660"/>
      <c r="AB336" s="660"/>
      <c r="AC336" s="660"/>
      <c r="AD336" s="660"/>
      <c r="AE336" s="660"/>
      <c r="AF336" s="660"/>
      <c r="AG336" s="660"/>
      <c r="AH336" s="660"/>
      <c r="AI336" s="660"/>
      <c r="AJ336" s="660"/>
      <c r="AK336" s="660"/>
      <c r="AL336" s="664"/>
      <c r="AM336" s="664"/>
      <c r="AN336" s="660"/>
      <c r="AO336" s="660"/>
      <c r="AP336" s="660"/>
      <c r="AQ336" s="660"/>
      <c r="AR336" s="660"/>
      <c r="AS336" s="660"/>
      <c r="AT336" s="666"/>
    </row>
    <row r="337" spans="1:46" s="665" customFormat="1" ht="14.25" x14ac:dyDescent="0.25">
      <c r="A337" s="521"/>
      <c r="B337" s="666"/>
      <c r="C337" s="666"/>
      <c r="D337" s="669"/>
      <c r="E337" s="666"/>
      <c r="F337" s="668"/>
      <c r="G337" s="669"/>
      <c r="H337" s="666"/>
      <c r="I337" s="670"/>
      <c r="J337" s="666"/>
      <c r="K337" s="666"/>
      <c r="L337" s="666"/>
      <c r="M337" s="672"/>
      <c r="N337" s="666"/>
      <c r="O337" s="666"/>
      <c r="P337" s="666"/>
      <c r="Q337" s="666"/>
      <c r="R337" s="666"/>
      <c r="S337" s="666"/>
      <c r="T337" s="666"/>
      <c r="U337" s="671"/>
      <c r="V337" s="666"/>
      <c r="W337" s="666"/>
      <c r="X337" s="666"/>
      <c r="Y337" s="666"/>
      <c r="Z337" s="666"/>
      <c r="AA337" s="666"/>
      <c r="AB337" s="666"/>
      <c r="AC337" s="666"/>
      <c r="AD337" s="666"/>
      <c r="AE337" s="666"/>
      <c r="AF337" s="666"/>
      <c r="AG337" s="666"/>
      <c r="AH337" s="666"/>
      <c r="AI337" s="666"/>
      <c r="AJ337" s="666"/>
      <c r="AK337" s="666"/>
      <c r="AL337" s="671"/>
      <c r="AM337" s="671"/>
      <c r="AN337" s="666"/>
      <c r="AO337" s="666"/>
      <c r="AP337" s="666"/>
      <c r="AQ337" s="666"/>
      <c r="AR337" s="666"/>
      <c r="AS337" s="666"/>
      <c r="AT337" s="666"/>
    </row>
    <row r="338" spans="1:46" s="665" customFormat="1" ht="14.25" x14ac:dyDescent="0.25">
      <c r="A338" s="660"/>
      <c r="B338" s="660"/>
      <c r="C338" s="660"/>
      <c r="D338" s="661"/>
      <c r="E338" s="660"/>
      <c r="F338" s="662"/>
      <c r="G338" s="661"/>
      <c r="H338" s="660"/>
      <c r="I338" s="663"/>
      <c r="J338" s="660"/>
      <c r="K338" s="660"/>
      <c r="L338" s="660"/>
      <c r="M338" s="660"/>
      <c r="N338" s="660"/>
      <c r="O338" s="660"/>
      <c r="P338" s="660"/>
      <c r="Q338" s="660"/>
      <c r="R338" s="660"/>
      <c r="S338" s="660"/>
      <c r="T338" s="660"/>
      <c r="U338" s="660"/>
      <c r="V338" s="660"/>
      <c r="W338" s="660"/>
      <c r="X338" s="660"/>
      <c r="Y338" s="660"/>
      <c r="Z338" s="660"/>
      <c r="AA338" s="660"/>
      <c r="AB338" s="660"/>
      <c r="AC338" s="660"/>
      <c r="AD338" s="660"/>
      <c r="AE338" s="660"/>
      <c r="AF338" s="660"/>
      <c r="AG338" s="660"/>
      <c r="AH338" s="660"/>
      <c r="AI338" s="660"/>
      <c r="AJ338" s="660"/>
      <c r="AK338" s="660"/>
      <c r="AL338" s="664"/>
      <c r="AM338" s="664"/>
      <c r="AN338" s="660"/>
      <c r="AO338" s="664"/>
      <c r="AP338" s="664"/>
      <c r="AQ338" s="660"/>
      <c r="AR338" s="660"/>
      <c r="AS338" s="660"/>
      <c r="AT338" s="666"/>
    </row>
    <row r="339" spans="1:46" s="665" customFormat="1" ht="14.25" x14ac:dyDescent="0.25">
      <c r="A339" s="521"/>
      <c r="B339" s="666"/>
      <c r="C339" s="666"/>
      <c r="D339" s="669"/>
      <c r="E339" s="666"/>
      <c r="F339" s="668"/>
      <c r="G339" s="669"/>
      <c r="H339" s="666"/>
      <c r="I339" s="670"/>
      <c r="J339" s="666"/>
      <c r="K339" s="666"/>
      <c r="L339" s="666"/>
      <c r="M339" s="666"/>
      <c r="N339" s="666"/>
      <c r="O339" s="666"/>
      <c r="P339" s="666"/>
      <c r="Q339" s="666"/>
      <c r="R339" s="666"/>
      <c r="S339" s="666"/>
      <c r="T339" s="666"/>
      <c r="U339" s="666"/>
      <c r="V339" s="666"/>
      <c r="W339" s="666"/>
      <c r="X339" s="666"/>
      <c r="Y339" s="666"/>
      <c r="Z339" s="666"/>
      <c r="AA339" s="666"/>
      <c r="AB339" s="666"/>
      <c r="AC339" s="666"/>
      <c r="AD339" s="666"/>
      <c r="AE339" s="666"/>
      <c r="AF339" s="666"/>
      <c r="AG339" s="666"/>
      <c r="AH339" s="666"/>
      <c r="AI339" s="666"/>
      <c r="AJ339" s="666"/>
      <c r="AK339" s="666"/>
      <c r="AL339" s="671"/>
      <c r="AM339" s="671"/>
      <c r="AN339" s="666"/>
      <c r="AO339" s="666"/>
      <c r="AP339" s="666"/>
      <c r="AQ339" s="666"/>
      <c r="AR339" s="666"/>
      <c r="AS339" s="666"/>
      <c r="AT339" s="666"/>
    </row>
    <row r="340" spans="1:46" s="665" customFormat="1" ht="14.25" x14ac:dyDescent="0.25">
      <c r="A340" s="660"/>
      <c r="B340" s="660"/>
      <c r="C340" s="660"/>
      <c r="D340" s="661"/>
      <c r="E340" s="660"/>
      <c r="F340" s="662"/>
      <c r="G340" s="661"/>
      <c r="H340" s="662"/>
      <c r="I340" s="663"/>
      <c r="J340" s="660"/>
      <c r="K340" s="660"/>
      <c r="L340" s="660"/>
      <c r="M340" s="695"/>
      <c r="N340" s="660"/>
      <c r="O340" s="660"/>
      <c r="P340" s="660"/>
      <c r="Q340" s="660"/>
      <c r="R340" s="660"/>
      <c r="S340" s="660"/>
      <c r="T340" s="660"/>
      <c r="U340" s="660"/>
      <c r="V340" s="660"/>
      <c r="W340" s="660"/>
      <c r="X340" s="660"/>
      <c r="Y340" s="660"/>
      <c r="Z340" s="660"/>
      <c r="AA340" s="660"/>
      <c r="AB340" s="660"/>
      <c r="AC340" s="660"/>
      <c r="AD340" s="660"/>
      <c r="AE340" s="660"/>
      <c r="AF340" s="660"/>
      <c r="AG340" s="660"/>
      <c r="AH340" s="660"/>
      <c r="AI340" s="660"/>
      <c r="AJ340" s="660"/>
      <c r="AK340" s="660"/>
      <c r="AL340" s="664"/>
      <c r="AM340" s="664"/>
      <c r="AN340" s="660"/>
      <c r="AO340" s="660"/>
      <c r="AP340" s="664"/>
      <c r="AQ340" s="660"/>
      <c r="AR340" s="660"/>
      <c r="AS340" s="660"/>
      <c r="AT340" s="666"/>
    </row>
    <row r="341" spans="1:46" s="665" customFormat="1" ht="14.25" x14ac:dyDescent="0.25">
      <c r="A341" s="521"/>
      <c r="B341" s="666"/>
      <c r="C341" s="666"/>
      <c r="D341" s="697"/>
      <c r="E341" s="666"/>
      <c r="F341" s="668"/>
      <c r="G341" s="669"/>
      <c r="H341" s="668"/>
      <c r="I341" s="670"/>
      <c r="J341" s="666"/>
      <c r="K341" s="666"/>
      <c r="L341" s="666"/>
      <c r="M341" s="666"/>
      <c r="N341" s="666"/>
      <c r="O341" s="666"/>
      <c r="P341" s="666"/>
      <c r="Q341" s="666"/>
      <c r="R341" s="666"/>
      <c r="S341" s="666"/>
      <c r="T341" s="666"/>
      <c r="U341" s="666"/>
      <c r="V341" s="666"/>
      <c r="W341" s="666"/>
      <c r="X341" s="666"/>
      <c r="Y341" s="666"/>
      <c r="Z341" s="666"/>
      <c r="AA341" s="666"/>
      <c r="AB341" s="666"/>
      <c r="AC341" s="666"/>
      <c r="AD341" s="666"/>
      <c r="AE341" s="666"/>
      <c r="AF341" s="666"/>
      <c r="AG341" s="666"/>
      <c r="AH341" s="666"/>
      <c r="AI341" s="666"/>
      <c r="AJ341" s="666"/>
      <c r="AK341" s="666"/>
      <c r="AL341" s="671"/>
      <c r="AM341" s="671"/>
      <c r="AN341" s="666"/>
      <c r="AO341" s="666"/>
      <c r="AP341" s="671"/>
      <c r="AQ341" s="666"/>
      <c r="AR341" s="666"/>
      <c r="AS341" s="666"/>
      <c r="AT341" s="666"/>
    </row>
    <row r="342" spans="1:46" s="665" customFormat="1" ht="14.25" x14ac:dyDescent="0.25">
      <c r="A342" s="660"/>
      <c r="B342" s="660"/>
      <c r="C342" s="660"/>
      <c r="D342" s="661"/>
      <c r="E342" s="660"/>
      <c r="F342" s="662"/>
      <c r="G342" s="661"/>
      <c r="H342" s="660"/>
      <c r="I342" s="663"/>
      <c r="J342" s="660"/>
      <c r="K342" s="660"/>
      <c r="L342" s="660"/>
      <c r="M342" s="695"/>
      <c r="N342" s="660"/>
      <c r="O342" s="660"/>
      <c r="P342" s="660"/>
      <c r="Q342" s="660"/>
      <c r="R342" s="660"/>
      <c r="S342" s="660"/>
      <c r="T342" s="660"/>
      <c r="U342" s="660"/>
      <c r="V342" s="660"/>
      <c r="W342" s="660"/>
      <c r="X342" s="660"/>
      <c r="Y342" s="660"/>
      <c r="Z342" s="660"/>
      <c r="AA342" s="660"/>
      <c r="AB342" s="660"/>
      <c r="AC342" s="660"/>
      <c r="AD342" s="660"/>
      <c r="AE342" s="660"/>
      <c r="AF342" s="660"/>
      <c r="AG342" s="660"/>
      <c r="AH342" s="660"/>
      <c r="AI342" s="660"/>
      <c r="AJ342" s="660"/>
      <c r="AK342" s="660"/>
      <c r="AL342" s="664"/>
      <c r="AM342" s="664"/>
      <c r="AN342" s="660"/>
      <c r="AO342" s="660"/>
      <c r="AP342" s="664"/>
      <c r="AQ342" s="660"/>
      <c r="AR342" s="660"/>
      <c r="AS342" s="660"/>
      <c r="AT342" s="666"/>
    </row>
    <row r="343" spans="1:46" s="665" customFormat="1" ht="14.25" x14ac:dyDescent="0.25">
      <c r="A343" s="521"/>
      <c r="B343" s="666"/>
      <c r="C343" s="666"/>
      <c r="D343" s="669"/>
      <c r="E343" s="666"/>
      <c r="F343" s="668"/>
      <c r="G343" s="669"/>
      <c r="H343" s="666"/>
      <c r="I343" s="670"/>
      <c r="J343" s="666"/>
      <c r="K343" s="666"/>
      <c r="L343" s="666"/>
      <c r="M343" s="666"/>
      <c r="N343" s="666"/>
      <c r="O343" s="666"/>
      <c r="P343" s="666"/>
      <c r="Q343" s="666"/>
      <c r="R343" s="666"/>
      <c r="S343" s="666"/>
      <c r="T343" s="666"/>
      <c r="U343" s="666"/>
      <c r="V343" s="666"/>
      <c r="W343" s="666"/>
      <c r="X343" s="666"/>
      <c r="Y343" s="666"/>
      <c r="Z343" s="666"/>
      <c r="AA343" s="666"/>
      <c r="AB343" s="666"/>
      <c r="AC343" s="666"/>
      <c r="AD343" s="666"/>
      <c r="AE343" s="666"/>
      <c r="AF343" s="666"/>
      <c r="AG343" s="666"/>
      <c r="AH343" s="666"/>
      <c r="AI343" s="666"/>
      <c r="AJ343" s="666"/>
      <c r="AK343" s="666"/>
      <c r="AL343" s="671"/>
      <c r="AM343" s="671"/>
      <c r="AN343" s="666"/>
      <c r="AO343" s="671"/>
      <c r="AP343" s="671"/>
      <c r="AQ343" s="671"/>
      <c r="AR343" s="666"/>
      <c r="AS343" s="666"/>
      <c r="AT343" s="666"/>
    </row>
    <row r="344" spans="1:46" s="665" customFormat="1" ht="14.25" x14ac:dyDescent="0.25">
      <c r="A344" s="660"/>
      <c r="B344" s="660"/>
      <c r="C344" s="660"/>
      <c r="D344" s="661"/>
      <c r="E344" s="660"/>
      <c r="F344" s="662"/>
      <c r="G344" s="661"/>
      <c r="H344" s="660"/>
      <c r="I344" s="663"/>
      <c r="J344" s="660"/>
      <c r="K344" s="660"/>
      <c r="L344" s="660"/>
      <c r="M344" s="660"/>
      <c r="N344" s="660"/>
      <c r="O344" s="660"/>
      <c r="P344" s="660"/>
      <c r="Q344" s="660"/>
      <c r="R344" s="660"/>
      <c r="S344" s="660"/>
      <c r="T344" s="660"/>
      <c r="U344" s="660"/>
      <c r="V344" s="660"/>
      <c r="W344" s="660"/>
      <c r="X344" s="660"/>
      <c r="Y344" s="660"/>
      <c r="Z344" s="660"/>
      <c r="AA344" s="660"/>
      <c r="AB344" s="660"/>
      <c r="AC344" s="660"/>
      <c r="AD344" s="660"/>
      <c r="AE344" s="660"/>
      <c r="AF344" s="660"/>
      <c r="AG344" s="660"/>
      <c r="AH344" s="660"/>
      <c r="AI344" s="660"/>
      <c r="AJ344" s="660"/>
      <c r="AK344" s="660"/>
      <c r="AL344" s="664"/>
      <c r="AM344" s="664"/>
      <c r="AN344" s="660"/>
      <c r="AO344" s="660"/>
      <c r="AP344" s="660"/>
      <c r="AQ344" s="660"/>
      <c r="AR344" s="660"/>
      <c r="AS344" s="660"/>
      <c r="AT344" s="666"/>
    </row>
    <row r="345" spans="1:46" s="665" customFormat="1" ht="14.25" x14ac:dyDescent="0.25">
      <c r="A345" s="521"/>
      <c r="B345" s="666"/>
      <c r="C345" s="666"/>
      <c r="D345" s="669"/>
      <c r="E345" s="666"/>
      <c r="F345" s="666"/>
      <c r="G345" s="669"/>
      <c r="H345" s="668"/>
      <c r="I345" s="670"/>
      <c r="J345" s="666"/>
      <c r="K345" s="666"/>
      <c r="L345" s="666"/>
      <c r="M345" s="666"/>
      <c r="N345" s="666"/>
      <c r="O345" s="666"/>
      <c r="P345" s="666"/>
      <c r="Q345" s="666"/>
      <c r="R345" s="666"/>
      <c r="S345" s="666"/>
      <c r="T345" s="666"/>
      <c r="U345" s="666"/>
      <c r="V345" s="666"/>
      <c r="W345" s="666"/>
      <c r="X345" s="666"/>
      <c r="Y345" s="666"/>
      <c r="Z345" s="666"/>
      <c r="AA345" s="666"/>
      <c r="AB345" s="666"/>
      <c r="AC345" s="666"/>
      <c r="AD345" s="666"/>
      <c r="AE345" s="666"/>
      <c r="AF345" s="666"/>
      <c r="AG345" s="666"/>
      <c r="AH345" s="666"/>
      <c r="AI345" s="666"/>
      <c r="AJ345" s="666"/>
      <c r="AK345" s="666"/>
      <c r="AL345" s="671"/>
      <c r="AM345" s="671"/>
      <c r="AN345" s="666"/>
      <c r="AO345" s="666"/>
      <c r="AP345" s="666"/>
      <c r="AQ345" s="666"/>
      <c r="AR345" s="666"/>
      <c r="AS345" s="666"/>
      <c r="AT345" s="666"/>
    </row>
    <row r="346" spans="1:46" s="665" customFormat="1" ht="14.25" x14ac:dyDescent="0.25">
      <c r="A346" s="660"/>
      <c r="B346" s="660"/>
      <c r="C346" s="660"/>
      <c r="D346" s="661"/>
      <c r="E346" s="660"/>
      <c r="F346" s="662"/>
      <c r="G346" s="661"/>
      <c r="H346" s="662"/>
      <c r="I346" s="663"/>
      <c r="J346" s="660"/>
      <c r="K346" s="660"/>
      <c r="L346" s="660"/>
      <c r="M346" s="660"/>
      <c r="N346" s="660"/>
      <c r="O346" s="660"/>
      <c r="P346" s="660"/>
      <c r="Q346" s="660"/>
      <c r="R346" s="660"/>
      <c r="S346" s="660"/>
      <c r="T346" s="660"/>
      <c r="U346" s="660"/>
      <c r="V346" s="660"/>
      <c r="W346" s="660"/>
      <c r="X346" s="660"/>
      <c r="Y346" s="660"/>
      <c r="Z346" s="660"/>
      <c r="AA346" s="660"/>
      <c r="AB346" s="660"/>
      <c r="AC346" s="660"/>
      <c r="AD346" s="660"/>
      <c r="AE346" s="660"/>
      <c r="AF346" s="660"/>
      <c r="AG346" s="660"/>
      <c r="AH346" s="660"/>
      <c r="AI346" s="660"/>
      <c r="AJ346" s="660"/>
      <c r="AK346" s="660"/>
      <c r="AL346" s="664"/>
      <c r="AM346" s="664"/>
      <c r="AN346" s="660"/>
      <c r="AO346" s="660"/>
      <c r="AP346" s="664"/>
      <c r="AQ346" s="660"/>
      <c r="AR346" s="660"/>
      <c r="AS346" s="660"/>
      <c r="AT346" s="666"/>
    </row>
    <row r="347" spans="1:46" s="665" customFormat="1" ht="14.25" x14ac:dyDescent="0.25">
      <c r="A347" s="521"/>
      <c r="B347" s="666"/>
      <c r="C347" s="666"/>
      <c r="D347" s="691"/>
      <c r="E347" s="666"/>
      <c r="F347" s="668"/>
      <c r="G347" s="669"/>
      <c r="H347" s="666"/>
      <c r="I347" s="670"/>
      <c r="J347" s="666"/>
      <c r="K347" s="666"/>
      <c r="L347" s="666"/>
      <c r="M347" s="666"/>
      <c r="N347" s="666"/>
      <c r="O347" s="666"/>
      <c r="P347" s="666"/>
      <c r="Q347" s="666"/>
      <c r="R347" s="666"/>
      <c r="S347" s="666"/>
      <c r="T347" s="666"/>
      <c r="U347" s="671"/>
      <c r="V347" s="666"/>
      <c r="W347" s="666"/>
      <c r="X347" s="666"/>
      <c r="Y347" s="666"/>
      <c r="Z347" s="666"/>
      <c r="AA347" s="666"/>
      <c r="AB347" s="666"/>
      <c r="AC347" s="666"/>
      <c r="AD347" s="666"/>
      <c r="AE347" s="666"/>
      <c r="AF347" s="666"/>
      <c r="AG347" s="666"/>
      <c r="AH347" s="666"/>
      <c r="AI347" s="666"/>
      <c r="AJ347" s="666"/>
      <c r="AK347" s="666"/>
      <c r="AL347" s="671"/>
      <c r="AM347" s="671"/>
      <c r="AN347" s="666"/>
      <c r="AO347" s="666"/>
      <c r="AP347" s="671"/>
      <c r="AQ347" s="666"/>
      <c r="AR347" s="666"/>
      <c r="AS347" s="666"/>
      <c r="AT347" s="666"/>
    </row>
    <row r="348" spans="1:46" s="665" customFormat="1" ht="14.25" x14ac:dyDescent="0.25">
      <c r="A348" s="660"/>
      <c r="B348" s="660"/>
      <c r="C348" s="660"/>
      <c r="D348" s="661"/>
      <c r="E348" s="660"/>
      <c r="F348" s="662"/>
      <c r="G348" s="661"/>
      <c r="H348" s="662"/>
      <c r="I348" s="663"/>
      <c r="J348" s="660"/>
      <c r="K348" s="660"/>
      <c r="L348" s="660"/>
      <c r="M348" s="660"/>
      <c r="N348" s="660"/>
      <c r="O348" s="660"/>
      <c r="P348" s="660"/>
      <c r="Q348" s="660"/>
      <c r="R348" s="660"/>
      <c r="S348" s="660"/>
      <c r="T348" s="660"/>
      <c r="U348" s="660"/>
      <c r="V348" s="660"/>
      <c r="W348" s="660"/>
      <c r="X348" s="660"/>
      <c r="Y348" s="660"/>
      <c r="Z348" s="660"/>
      <c r="AA348" s="660"/>
      <c r="AB348" s="660"/>
      <c r="AC348" s="660"/>
      <c r="AD348" s="660"/>
      <c r="AE348" s="660"/>
      <c r="AF348" s="660"/>
      <c r="AG348" s="660"/>
      <c r="AH348" s="660"/>
      <c r="AI348" s="660"/>
      <c r="AJ348" s="660"/>
      <c r="AK348" s="660"/>
      <c r="AL348" s="664"/>
      <c r="AM348" s="664"/>
      <c r="AN348" s="660"/>
      <c r="AO348" s="660"/>
      <c r="AP348" s="664"/>
      <c r="AQ348" s="660"/>
      <c r="AR348" s="660"/>
      <c r="AS348" s="660"/>
      <c r="AT348" s="666"/>
    </row>
    <row r="349" spans="1:46" s="665" customFormat="1" ht="14.25" x14ac:dyDescent="0.25">
      <c r="A349" s="698"/>
      <c r="B349" s="698"/>
      <c r="C349" s="698"/>
      <c r="D349" s="699"/>
      <c r="E349" s="698"/>
      <c r="F349" s="700"/>
      <c r="G349" s="699"/>
      <c r="H349" s="700"/>
      <c r="I349" s="701"/>
      <c r="J349" s="698"/>
      <c r="K349" s="698"/>
      <c r="L349" s="698"/>
      <c r="M349" s="698"/>
      <c r="N349" s="698"/>
      <c r="O349" s="698"/>
      <c r="P349" s="698"/>
      <c r="Q349" s="698"/>
      <c r="R349" s="698"/>
      <c r="S349" s="698"/>
      <c r="T349" s="698"/>
      <c r="U349" s="698"/>
      <c r="V349" s="698"/>
      <c r="W349" s="698"/>
      <c r="X349" s="698"/>
      <c r="Y349" s="698"/>
      <c r="Z349" s="698"/>
      <c r="AA349" s="698"/>
      <c r="AB349" s="698"/>
      <c r="AC349" s="698"/>
      <c r="AD349" s="698"/>
      <c r="AE349" s="698"/>
      <c r="AF349" s="698"/>
      <c r="AG349" s="698"/>
      <c r="AH349" s="698"/>
      <c r="AI349" s="698"/>
      <c r="AJ349" s="698"/>
      <c r="AK349" s="698"/>
      <c r="AL349" s="702"/>
      <c r="AM349" s="702"/>
      <c r="AN349" s="698"/>
      <c r="AO349" s="698"/>
      <c r="AP349" s="702"/>
      <c r="AQ349" s="698"/>
      <c r="AR349" s="698"/>
      <c r="AS349" s="698"/>
      <c r="AT349" s="666"/>
    </row>
    <row r="350" spans="1:46" s="665" customFormat="1" ht="14.25" x14ac:dyDescent="0.25">
      <c r="A350" s="660"/>
      <c r="B350" s="660"/>
      <c r="C350" s="660"/>
      <c r="D350" s="661"/>
      <c r="E350" s="660"/>
      <c r="F350" s="662"/>
      <c r="G350" s="661"/>
      <c r="H350" s="662"/>
      <c r="I350" s="663"/>
      <c r="J350" s="660"/>
      <c r="K350" s="660"/>
      <c r="L350" s="660"/>
      <c r="M350" s="660"/>
      <c r="N350" s="660"/>
      <c r="O350" s="660"/>
      <c r="P350" s="660"/>
      <c r="Q350" s="660"/>
      <c r="R350" s="660"/>
      <c r="S350" s="660"/>
      <c r="T350" s="660"/>
      <c r="U350" s="660"/>
      <c r="V350" s="660"/>
      <c r="W350" s="660"/>
      <c r="X350" s="660"/>
      <c r="Y350" s="660"/>
      <c r="Z350" s="660"/>
      <c r="AA350" s="660"/>
      <c r="AB350" s="660"/>
      <c r="AC350" s="660"/>
      <c r="AD350" s="660"/>
      <c r="AE350" s="660"/>
      <c r="AF350" s="660"/>
      <c r="AG350" s="660"/>
      <c r="AH350" s="660"/>
      <c r="AI350" s="660"/>
      <c r="AJ350" s="660"/>
      <c r="AK350" s="660"/>
      <c r="AL350" s="664"/>
      <c r="AM350" s="664"/>
      <c r="AN350" s="660"/>
      <c r="AO350" s="664"/>
      <c r="AP350" s="664"/>
      <c r="AQ350" s="660"/>
      <c r="AR350" s="660"/>
      <c r="AS350" s="660"/>
      <c r="AT350" s="666"/>
    </row>
    <row r="351" spans="1:46" s="665" customFormat="1" ht="14.25" x14ac:dyDescent="0.25">
      <c r="A351" s="521"/>
      <c r="B351" s="666"/>
      <c r="C351" s="666"/>
      <c r="D351" s="669"/>
      <c r="E351" s="666"/>
      <c r="F351" s="668"/>
      <c r="G351" s="669"/>
      <c r="H351" s="668"/>
      <c r="I351" s="670"/>
      <c r="J351" s="666"/>
      <c r="K351" s="666"/>
      <c r="L351" s="666"/>
      <c r="M351" s="666"/>
      <c r="N351" s="666"/>
      <c r="O351" s="666"/>
      <c r="P351" s="666"/>
      <c r="Q351" s="666"/>
      <c r="R351" s="666"/>
      <c r="S351" s="666"/>
      <c r="T351" s="666"/>
      <c r="U351" s="666"/>
      <c r="V351" s="666"/>
      <c r="W351" s="666"/>
      <c r="X351" s="666"/>
      <c r="Y351" s="666"/>
      <c r="Z351" s="666"/>
      <c r="AA351" s="666"/>
      <c r="AB351" s="666"/>
      <c r="AC351" s="666"/>
      <c r="AD351" s="666"/>
      <c r="AE351" s="666"/>
      <c r="AF351" s="666"/>
      <c r="AG351" s="666"/>
      <c r="AH351" s="666"/>
      <c r="AI351" s="666"/>
      <c r="AJ351" s="666"/>
      <c r="AK351" s="666"/>
      <c r="AL351" s="671"/>
      <c r="AM351" s="671"/>
      <c r="AN351" s="666"/>
      <c r="AO351" s="666"/>
      <c r="AP351" s="671"/>
      <c r="AQ351" s="666"/>
      <c r="AR351" s="666"/>
      <c r="AS351" s="666"/>
      <c r="AT351" s="666"/>
    </row>
    <row r="352" spans="1:46" s="665" customFormat="1" ht="14.25" x14ac:dyDescent="0.25">
      <c r="A352" s="660"/>
      <c r="B352" s="660"/>
      <c r="C352" s="660"/>
      <c r="D352" s="661"/>
      <c r="E352" s="660"/>
      <c r="F352" s="662"/>
      <c r="G352" s="661"/>
      <c r="H352" s="660"/>
      <c r="I352" s="663"/>
      <c r="J352" s="660"/>
      <c r="K352" s="660"/>
      <c r="L352" s="660"/>
      <c r="M352" s="660"/>
      <c r="N352" s="660"/>
      <c r="O352" s="660"/>
      <c r="P352" s="660"/>
      <c r="Q352" s="660"/>
      <c r="R352" s="660"/>
      <c r="S352" s="660"/>
      <c r="T352" s="660"/>
      <c r="U352" s="660"/>
      <c r="V352" s="660"/>
      <c r="W352" s="660"/>
      <c r="X352" s="660"/>
      <c r="Y352" s="660"/>
      <c r="Z352" s="660"/>
      <c r="AA352" s="660"/>
      <c r="AB352" s="660"/>
      <c r="AC352" s="660"/>
      <c r="AD352" s="660"/>
      <c r="AE352" s="660"/>
      <c r="AF352" s="660"/>
      <c r="AG352" s="660"/>
      <c r="AH352" s="660"/>
      <c r="AI352" s="660"/>
      <c r="AJ352" s="660"/>
      <c r="AK352" s="660"/>
      <c r="AL352" s="664"/>
      <c r="AM352" s="664"/>
      <c r="AN352" s="660"/>
      <c r="AO352" s="660"/>
      <c r="AP352" s="664"/>
      <c r="AQ352" s="660"/>
      <c r="AR352" s="660"/>
      <c r="AS352" s="660"/>
      <c r="AT352" s="666"/>
    </row>
    <row r="353" spans="1:46" s="665" customFormat="1" ht="14.25" x14ac:dyDescent="0.25">
      <c r="A353" s="521"/>
      <c r="B353" s="666"/>
      <c r="C353" s="666"/>
      <c r="D353" s="691"/>
      <c r="E353" s="666"/>
      <c r="F353" s="668"/>
      <c r="G353" s="669"/>
      <c r="H353" s="668"/>
      <c r="I353" s="670"/>
      <c r="J353" s="666"/>
      <c r="K353" s="666"/>
      <c r="L353" s="666"/>
      <c r="M353" s="666"/>
      <c r="N353" s="666"/>
      <c r="O353" s="666"/>
      <c r="P353" s="666"/>
      <c r="Q353" s="666"/>
      <c r="R353" s="666"/>
      <c r="S353" s="666"/>
      <c r="T353" s="666"/>
      <c r="U353" s="666"/>
      <c r="V353" s="666"/>
      <c r="W353" s="666"/>
      <c r="X353" s="666"/>
      <c r="Y353" s="666"/>
      <c r="Z353" s="666"/>
      <c r="AA353" s="666"/>
      <c r="AB353" s="666"/>
      <c r="AC353" s="666"/>
      <c r="AD353" s="666"/>
      <c r="AE353" s="666"/>
      <c r="AF353" s="666"/>
      <c r="AG353" s="666"/>
      <c r="AH353" s="666"/>
      <c r="AI353" s="666"/>
      <c r="AJ353" s="666"/>
      <c r="AK353" s="666"/>
      <c r="AL353" s="671"/>
      <c r="AM353" s="671"/>
      <c r="AN353" s="666"/>
      <c r="AO353" s="666"/>
      <c r="AP353" s="666"/>
      <c r="AQ353" s="666"/>
      <c r="AR353" s="666"/>
      <c r="AS353" s="666"/>
      <c r="AT353" s="666"/>
    </row>
    <row r="354" spans="1:46" s="665" customFormat="1" ht="14.25" x14ac:dyDescent="0.25">
      <c r="A354" s="660"/>
      <c r="B354" s="660"/>
      <c r="C354" s="660"/>
      <c r="D354" s="661"/>
      <c r="E354" s="660"/>
      <c r="F354" s="662"/>
      <c r="G354" s="661"/>
      <c r="H354" s="660"/>
      <c r="I354" s="663"/>
      <c r="J354" s="660"/>
      <c r="K354" s="660"/>
      <c r="L354" s="660"/>
      <c r="M354" s="660"/>
      <c r="N354" s="660"/>
      <c r="O354" s="660"/>
      <c r="P354" s="660"/>
      <c r="Q354" s="660"/>
      <c r="R354" s="660"/>
      <c r="S354" s="660"/>
      <c r="T354" s="660"/>
      <c r="U354" s="660"/>
      <c r="V354" s="660"/>
      <c r="W354" s="660"/>
      <c r="X354" s="660"/>
      <c r="Y354" s="660"/>
      <c r="Z354" s="660"/>
      <c r="AA354" s="660"/>
      <c r="AB354" s="660"/>
      <c r="AC354" s="660"/>
      <c r="AD354" s="660"/>
      <c r="AE354" s="660"/>
      <c r="AF354" s="660"/>
      <c r="AG354" s="660"/>
      <c r="AH354" s="660"/>
      <c r="AI354" s="660"/>
      <c r="AJ354" s="660"/>
      <c r="AK354" s="660"/>
      <c r="AL354" s="664"/>
      <c r="AM354" s="664"/>
      <c r="AN354" s="660"/>
      <c r="AO354" s="660"/>
      <c r="AP354" s="660"/>
      <c r="AQ354" s="703"/>
      <c r="AR354" s="660"/>
      <c r="AS354" s="660"/>
      <c r="AT354" s="666"/>
    </row>
    <row r="355" spans="1:46" s="665" customFormat="1" ht="14.25" x14ac:dyDescent="0.25">
      <c r="A355" s="521"/>
      <c r="B355" s="666"/>
      <c r="C355" s="666"/>
      <c r="D355" s="669"/>
      <c r="E355" s="666"/>
      <c r="F355" s="668"/>
      <c r="G355" s="669"/>
      <c r="H355" s="666"/>
      <c r="I355" s="670"/>
      <c r="J355" s="666"/>
      <c r="K355" s="666"/>
      <c r="L355" s="666"/>
      <c r="M355" s="666"/>
      <c r="N355" s="666"/>
      <c r="O355" s="666"/>
      <c r="P355" s="666"/>
      <c r="Q355" s="666"/>
      <c r="R355" s="666"/>
      <c r="S355" s="666"/>
      <c r="T355" s="666"/>
      <c r="U355" s="666"/>
      <c r="V355" s="666"/>
      <c r="W355" s="666"/>
      <c r="X355" s="666"/>
      <c r="Y355" s="666"/>
      <c r="Z355" s="666"/>
      <c r="AA355" s="666"/>
      <c r="AB355" s="666"/>
      <c r="AC355" s="666"/>
      <c r="AD355" s="666"/>
      <c r="AE355" s="666"/>
      <c r="AF355" s="666"/>
      <c r="AG355" s="666"/>
      <c r="AH355" s="666"/>
      <c r="AI355" s="666"/>
      <c r="AJ355" s="666"/>
      <c r="AK355" s="666"/>
      <c r="AL355" s="671"/>
      <c r="AM355" s="671"/>
      <c r="AN355" s="666"/>
      <c r="AO355" s="666"/>
      <c r="AP355" s="666"/>
      <c r="AQ355" s="704"/>
      <c r="AR355" s="666"/>
      <c r="AS355" s="666"/>
      <c r="AT355" s="666"/>
    </row>
    <row r="356" spans="1:46" s="665" customFormat="1" ht="14.25" x14ac:dyDescent="0.25">
      <c r="A356" s="660"/>
      <c r="B356" s="660"/>
      <c r="C356" s="660"/>
      <c r="D356" s="661"/>
      <c r="E356" s="660"/>
      <c r="F356" s="662"/>
      <c r="G356" s="661"/>
      <c r="H356" s="662"/>
      <c r="I356" s="663"/>
      <c r="J356" s="660"/>
      <c r="K356" s="660"/>
      <c r="L356" s="660"/>
      <c r="M356" s="660"/>
      <c r="N356" s="660"/>
      <c r="O356" s="660"/>
      <c r="P356" s="660"/>
      <c r="Q356" s="660"/>
      <c r="R356" s="660"/>
      <c r="S356" s="660"/>
      <c r="T356" s="660"/>
      <c r="U356" s="660"/>
      <c r="V356" s="660"/>
      <c r="W356" s="660"/>
      <c r="X356" s="660"/>
      <c r="Y356" s="660"/>
      <c r="Z356" s="660"/>
      <c r="AA356" s="660"/>
      <c r="AB356" s="660"/>
      <c r="AC356" s="660"/>
      <c r="AD356" s="660"/>
      <c r="AE356" s="660"/>
      <c r="AF356" s="660"/>
      <c r="AG356" s="660"/>
      <c r="AH356" s="660"/>
      <c r="AI356" s="660"/>
      <c r="AJ356" s="660"/>
      <c r="AK356" s="660"/>
      <c r="AL356" s="664"/>
      <c r="AM356" s="664"/>
      <c r="AN356" s="660"/>
      <c r="AO356" s="660"/>
      <c r="AP356" s="664"/>
      <c r="AQ356" s="660"/>
      <c r="AR356" s="660"/>
      <c r="AS356" s="660"/>
      <c r="AT356" s="666"/>
    </row>
    <row r="357" spans="1:46" s="665" customFormat="1" ht="14.25" x14ac:dyDescent="0.25">
      <c r="A357" s="521"/>
      <c r="B357" s="666"/>
      <c r="C357" s="666"/>
      <c r="D357" s="669"/>
      <c r="E357" s="666"/>
      <c r="F357" s="668"/>
      <c r="G357" s="669"/>
      <c r="H357" s="668"/>
      <c r="I357" s="670"/>
      <c r="J357" s="666"/>
      <c r="K357" s="666"/>
      <c r="L357" s="666"/>
      <c r="M357" s="666"/>
      <c r="N357" s="666"/>
      <c r="O357" s="666"/>
      <c r="P357" s="666"/>
      <c r="Q357" s="666"/>
      <c r="R357" s="666"/>
      <c r="S357" s="666"/>
      <c r="T357" s="666"/>
      <c r="U357" s="666"/>
      <c r="V357" s="666"/>
      <c r="W357" s="666"/>
      <c r="X357" s="666"/>
      <c r="Y357" s="666"/>
      <c r="Z357" s="666"/>
      <c r="AA357" s="666"/>
      <c r="AB357" s="666"/>
      <c r="AC357" s="666"/>
      <c r="AD357" s="666"/>
      <c r="AE357" s="666"/>
      <c r="AF357" s="666"/>
      <c r="AG357" s="666"/>
      <c r="AH357" s="666"/>
      <c r="AI357" s="666"/>
      <c r="AJ357" s="666"/>
      <c r="AK357" s="666"/>
      <c r="AL357" s="671"/>
      <c r="AM357" s="671"/>
      <c r="AN357" s="666"/>
      <c r="AO357" s="666"/>
      <c r="AP357" s="666"/>
      <c r="AQ357" s="666"/>
      <c r="AR357" s="666"/>
      <c r="AS357" s="666"/>
      <c r="AT357" s="666"/>
    </row>
    <row r="358" spans="1:46" s="665" customFormat="1" ht="14.25" x14ac:dyDescent="0.25">
      <c r="A358" s="660"/>
      <c r="B358" s="660"/>
      <c r="C358" s="660"/>
      <c r="D358" s="661"/>
      <c r="E358" s="660"/>
      <c r="F358" s="662"/>
      <c r="G358" s="661"/>
      <c r="H358" s="660"/>
      <c r="I358" s="663"/>
      <c r="J358" s="660"/>
      <c r="K358" s="660"/>
      <c r="L358" s="660"/>
      <c r="M358" s="660"/>
      <c r="N358" s="660"/>
      <c r="O358" s="660"/>
      <c r="P358" s="660"/>
      <c r="Q358" s="660"/>
      <c r="R358" s="660"/>
      <c r="S358" s="660"/>
      <c r="T358" s="660"/>
      <c r="U358" s="660"/>
      <c r="V358" s="660"/>
      <c r="W358" s="660"/>
      <c r="X358" s="660"/>
      <c r="Y358" s="660"/>
      <c r="Z358" s="660"/>
      <c r="AA358" s="660"/>
      <c r="AB358" s="660"/>
      <c r="AC358" s="660"/>
      <c r="AD358" s="660"/>
      <c r="AE358" s="660"/>
      <c r="AF358" s="660"/>
      <c r="AG358" s="660"/>
      <c r="AH358" s="660"/>
      <c r="AI358" s="660"/>
      <c r="AJ358" s="660"/>
      <c r="AK358" s="660"/>
      <c r="AL358" s="664"/>
      <c r="AM358" s="664"/>
      <c r="AN358" s="660"/>
      <c r="AO358" s="660"/>
      <c r="AP358" s="660"/>
      <c r="AQ358" s="660"/>
      <c r="AR358" s="660"/>
      <c r="AS358" s="660"/>
      <c r="AT358" s="666"/>
    </row>
    <row r="359" spans="1:46" s="665" customFormat="1" ht="14.25" x14ac:dyDescent="0.25">
      <c r="A359" s="521"/>
      <c r="B359" s="666"/>
      <c r="C359" s="666"/>
      <c r="D359" s="669"/>
      <c r="E359" s="666"/>
      <c r="F359" s="668"/>
      <c r="G359" s="669"/>
      <c r="H359" s="666"/>
      <c r="I359" s="670"/>
      <c r="J359" s="666"/>
      <c r="K359" s="666"/>
      <c r="L359" s="666"/>
      <c r="M359" s="666"/>
      <c r="N359" s="666"/>
      <c r="O359" s="666"/>
      <c r="P359" s="666"/>
      <c r="Q359" s="666"/>
      <c r="R359" s="666"/>
      <c r="S359" s="666"/>
      <c r="T359" s="666"/>
      <c r="U359" s="666"/>
      <c r="V359" s="666"/>
      <c r="W359" s="666"/>
      <c r="X359" s="666"/>
      <c r="Y359" s="666"/>
      <c r="Z359" s="666"/>
      <c r="AA359" s="666"/>
      <c r="AB359" s="666"/>
      <c r="AC359" s="666"/>
      <c r="AD359" s="666"/>
      <c r="AE359" s="666"/>
      <c r="AF359" s="666"/>
      <c r="AG359" s="666"/>
      <c r="AH359" s="666"/>
      <c r="AI359" s="666"/>
      <c r="AJ359" s="666"/>
      <c r="AK359" s="666"/>
      <c r="AL359" s="671"/>
      <c r="AM359" s="671"/>
      <c r="AN359" s="666"/>
      <c r="AO359" s="666"/>
      <c r="AP359" s="666"/>
      <c r="AQ359" s="666"/>
      <c r="AR359" s="666"/>
      <c r="AS359" s="666"/>
      <c r="AT359" s="666"/>
    </row>
    <row r="360" spans="1:46" s="665" customFormat="1" ht="14.25" x14ac:dyDescent="0.25">
      <c r="A360" s="660"/>
      <c r="B360" s="660"/>
      <c r="C360" s="660"/>
      <c r="D360" s="661"/>
      <c r="E360" s="660"/>
      <c r="F360" s="662"/>
      <c r="G360" s="661"/>
      <c r="H360" s="660"/>
      <c r="I360" s="663"/>
      <c r="J360" s="660"/>
      <c r="K360" s="660"/>
      <c r="L360" s="660"/>
      <c r="M360" s="660"/>
      <c r="N360" s="660"/>
      <c r="O360" s="660"/>
      <c r="P360" s="660"/>
      <c r="Q360" s="660"/>
      <c r="R360" s="660"/>
      <c r="S360" s="660"/>
      <c r="T360" s="660"/>
      <c r="U360" s="660"/>
      <c r="V360" s="660"/>
      <c r="W360" s="660"/>
      <c r="X360" s="660"/>
      <c r="Y360" s="660"/>
      <c r="Z360" s="660"/>
      <c r="AA360" s="660"/>
      <c r="AB360" s="660"/>
      <c r="AC360" s="660"/>
      <c r="AD360" s="660"/>
      <c r="AE360" s="660"/>
      <c r="AF360" s="660"/>
      <c r="AG360" s="660"/>
      <c r="AH360" s="660"/>
      <c r="AI360" s="660"/>
      <c r="AJ360" s="660"/>
      <c r="AK360" s="660"/>
      <c r="AL360" s="664"/>
      <c r="AM360" s="664"/>
      <c r="AN360" s="660"/>
      <c r="AO360" s="660"/>
      <c r="AP360" s="660"/>
      <c r="AQ360" s="660"/>
      <c r="AR360" s="660"/>
      <c r="AS360" s="660"/>
      <c r="AT360" s="666"/>
    </row>
    <row r="361" spans="1:46" s="665" customFormat="1" ht="14.25" x14ac:dyDescent="0.25">
      <c r="A361" s="660"/>
      <c r="B361" s="660"/>
      <c r="C361" s="660"/>
      <c r="D361" s="661"/>
      <c r="E361" s="660"/>
      <c r="F361" s="662"/>
      <c r="G361" s="661"/>
      <c r="H361" s="660"/>
      <c r="I361" s="663"/>
      <c r="J361" s="660"/>
      <c r="K361" s="660"/>
      <c r="L361" s="660"/>
      <c r="M361" s="666"/>
      <c r="N361" s="660"/>
      <c r="O361" s="660"/>
      <c r="P361" s="660"/>
      <c r="Q361" s="660"/>
      <c r="R361" s="660"/>
      <c r="S361" s="660"/>
      <c r="T361" s="660"/>
      <c r="U361" s="660"/>
      <c r="V361" s="660"/>
      <c r="W361" s="660"/>
      <c r="X361" s="660"/>
      <c r="Y361" s="660"/>
      <c r="Z361" s="660"/>
      <c r="AA361" s="660"/>
      <c r="AB361" s="660"/>
      <c r="AC361" s="660"/>
      <c r="AD361" s="660"/>
      <c r="AE361" s="660"/>
      <c r="AF361" s="660"/>
      <c r="AG361" s="660"/>
      <c r="AH361" s="660"/>
      <c r="AI361" s="660"/>
      <c r="AJ361" s="660"/>
      <c r="AK361" s="660"/>
      <c r="AL361" s="664"/>
      <c r="AM361" s="664"/>
      <c r="AN361" s="660"/>
      <c r="AO361" s="660"/>
      <c r="AP361" s="660"/>
      <c r="AQ361" s="660"/>
      <c r="AR361" s="660"/>
      <c r="AS361" s="660"/>
      <c r="AT361" s="666"/>
    </row>
    <row r="362" spans="1:46" s="665" customFormat="1" ht="14.25" x14ac:dyDescent="0.25">
      <c r="A362" s="672"/>
      <c r="B362" s="666"/>
      <c r="C362" s="666"/>
      <c r="D362" s="669"/>
      <c r="E362" s="666"/>
      <c r="F362" s="668"/>
      <c r="G362" s="669"/>
      <c r="H362" s="668"/>
      <c r="I362" s="670"/>
      <c r="J362" s="666"/>
      <c r="K362" s="666"/>
      <c r="L362" s="666"/>
      <c r="M362" s="666"/>
      <c r="N362" s="666"/>
      <c r="O362" s="666"/>
      <c r="P362" s="666"/>
      <c r="Q362" s="666"/>
      <c r="R362" s="666"/>
      <c r="S362" s="666"/>
      <c r="T362" s="666"/>
      <c r="U362" s="666"/>
      <c r="V362" s="666"/>
      <c r="W362" s="666"/>
      <c r="X362" s="666"/>
      <c r="Y362" s="666"/>
      <c r="Z362" s="666"/>
      <c r="AA362" s="666"/>
      <c r="AB362" s="666"/>
      <c r="AC362" s="666"/>
      <c r="AD362" s="666"/>
      <c r="AE362" s="666"/>
      <c r="AF362" s="666"/>
      <c r="AG362" s="666"/>
      <c r="AH362" s="666"/>
      <c r="AI362" s="666"/>
      <c r="AJ362" s="666"/>
      <c r="AK362" s="666"/>
      <c r="AL362" s="671"/>
      <c r="AM362" s="671"/>
      <c r="AN362" s="666"/>
      <c r="AO362" s="666"/>
      <c r="AP362" s="671"/>
      <c r="AQ362" s="666"/>
      <c r="AR362" s="666"/>
      <c r="AS362" s="666"/>
      <c r="AT362" s="666"/>
    </row>
    <row r="363" spans="1:46" s="665" customFormat="1" ht="14.25" x14ac:dyDescent="0.25">
      <c r="A363" s="660"/>
      <c r="B363" s="660"/>
      <c r="C363" s="660"/>
      <c r="D363" s="661"/>
      <c r="E363" s="660"/>
      <c r="F363" s="662"/>
      <c r="G363" s="661"/>
      <c r="H363" s="660"/>
      <c r="I363" s="663"/>
      <c r="J363" s="660"/>
      <c r="K363" s="660"/>
      <c r="L363" s="660"/>
      <c r="M363" s="660"/>
      <c r="N363" s="660"/>
      <c r="O363" s="660"/>
      <c r="P363" s="660"/>
      <c r="Q363" s="660"/>
      <c r="R363" s="660"/>
      <c r="S363" s="660"/>
      <c r="T363" s="660"/>
      <c r="U363" s="660"/>
      <c r="V363" s="660"/>
      <c r="W363" s="660"/>
      <c r="X363" s="660"/>
      <c r="Y363" s="660"/>
      <c r="Z363" s="660"/>
      <c r="AA363" s="660"/>
      <c r="AB363" s="660"/>
      <c r="AC363" s="660"/>
      <c r="AD363" s="660"/>
      <c r="AE363" s="660"/>
      <c r="AF363" s="660"/>
      <c r="AG363" s="660"/>
      <c r="AH363" s="660"/>
      <c r="AI363" s="660"/>
      <c r="AJ363" s="660"/>
      <c r="AK363" s="660"/>
      <c r="AL363" s="664"/>
      <c r="AM363" s="664"/>
      <c r="AN363" s="660"/>
      <c r="AO363" s="660"/>
      <c r="AP363" s="664"/>
      <c r="AQ363" s="660"/>
      <c r="AR363" s="660"/>
      <c r="AS363" s="660"/>
      <c r="AT363" s="666"/>
    </row>
    <row r="364" spans="1:46" s="665" customFormat="1" ht="14.25" x14ac:dyDescent="0.25">
      <c r="A364" s="521"/>
      <c r="B364" s="666"/>
      <c r="C364" s="666"/>
      <c r="D364" s="669"/>
      <c r="E364" s="666"/>
      <c r="F364" s="668"/>
      <c r="G364" s="669"/>
      <c r="H364" s="666"/>
      <c r="I364" s="670"/>
      <c r="J364" s="666"/>
      <c r="K364" s="666"/>
      <c r="L364" s="666"/>
      <c r="M364" s="666"/>
      <c r="N364" s="666"/>
      <c r="O364" s="666"/>
      <c r="P364" s="666"/>
      <c r="Q364" s="666"/>
      <c r="R364" s="666"/>
      <c r="S364" s="666"/>
      <c r="T364" s="666"/>
      <c r="U364" s="666"/>
      <c r="V364" s="666"/>
      <c r="W364" s="666"/>
      <c r="X364" s="666"/>
      <c r="Y364" s="666"/>
      <c r="Z364" s="666"/>
      <c r="AA364" s="666"/>
      <c r="AB364" s="666"/>
      <c r="AC364" s="666"/>
      <c r="AD364" s="666"/>
      <c r="AE364" s="666"/>
      <c r="AF364" s="666"/>
      <c r="AG364" s="666"/>
      <c r="AH364" s="666"/>
      <c r="AI364" s="666"/>
      <c r="AJ364" s="666"/>
      <c r="AK364" s="666"/>
      <c r="AL364" s="671"/>
      <c r="AM364" s="671"/>
      <c r="AN364" s="666"/>
      <c r="AO364" s="671"/>
      <c r="AP364" s="671"/>
      <c r="AQ364" s="666"/>
      <c r="AR364" s="666"/>
      <c r="AS364" s="666"/>
      <c r="AT364" s="666"/>
    </row>
    <row r="365" spans="1:46" s="665" customFormat="1" ht="14.25" x14ac:dyDescent="0.25">
      <c r="A365" s="660"/>
      <c r="B365" s="660"/>
      <c r="C365" s="660"/>
      <c r="D365" s="661"/>
      <c r="E365" s="660"/>
      <c r="F365" s="662"/>
      <c r="G365" s="661"/>
      <c r="H365" s="660"/>
      <c r="I365" s="663"/>
      <c r="J365" s="660"/>
      <c r="K365" s="660"/>
      <c r="L365" s="660"/>
      <c r="M365" s="660"/>
      <c r="N365" s="660"/>
      <c r="O365" s="660"/>
      <c r="P365" s="660"/>
      <c r="Q365" s="660"/>
      <c r="R365" s="660"/>
      <c r="S365" s="660"/>
      <c r="T365" s="660"/>
      <c r="U365" s="660"/>
      <c r="V365" s="660"/>
      <c r="W365" s="660"/>
      <c r="X365" s="660"/>
      <c r="Y365" s="660"/>
      <c r="Z365" s="660"/>
      <c r="AA365" s="660"/>
      <c r="AB365" s="660"/>
      <c r="AC365" s="660"/>
      <c r="AD365" s="660"/>
      <c r="AE365" s="660"/>
      <c r="AF365" s="660"/>
      <c r="AG365" s="660"/>
      <c r="AH365" s="660"/>
      <c r="AI365" s="660"/>
      <c r="AJ365" s="660"/>
      <c r="AK365" s="660"/>
      <c r="AL365" s="664"/>
      <c r="AM365" s="664"/>
      <c r="AN365" s="660"/>
      <c r="AO365" s="660"/>
      <c r="AP365" s="664"/>
      <c r="AQ365" s="660"/>
      <c r="AR365" s="660"/>
      <c r="AS365" s="660"/>
      <c r="AT365" s="666"/>
    </row>
    <row r="366" spans="1:46" x14ac:dyDescent="0.3">
      <c r="A366" s="551"/>
      <c r="B366" s="685"/>
      <c r="C366" s="685"/>
      <c r="D366" s="705"/>
      <c r="E366" s="685"/>
      <c r="F366" s="685"/>
      <c r="G366" s="705"/>
      <c r="H366" s="685"/>
      <c r="I366" s="706"/>
      <c r="J366" s="685"/>
      <c r="K366" s="685"/>
      <c r="L366" s="685"/>
      <c r="M366" s="627"/>
      <c r="N366" s="627"/>
      <c r="O366" s="685"/>
      <c r="P366" s="685"/>
      <c r="Q366" s="685"/>
      <c r="R366" s="685"/>
      <c r="S366" s="685"/>
      <c r="T366" s="685"/>
      <c r="U366" s="685"/>
      <c r="V366" s="685"/>
      <c r="W366" s="685"/>
      <c r="X366" s="685"/>
      <c r="Y366" s="685"/>
      <c r="Z366" s="685"/>
      <c r="AA366" s="685"/>
      <c r="AB366" s="685"/>
      <c r="AC366" s="685"/>
      <c r="AD366" s="685"/>
      <c r="AE366" s="685"/>
      <c r="AF366" s="685"/>
      <c r="AG366" s="685"/>
      <c r="AH366" s="685"/>
      <c r="AI366" s="685"/>
      <c r="AJ366" s="685"/>
      <c r="AK366" s="685"/>
      <c r="AL366" s="707"/>
      <c r="AM366" s="708"/>
      <c r="AN366" s="685"/>
      <c r="AO366" s="685"/>
      <c r="AP366" s="685"/>
      <c r="AQ366" s="685"/>
      <c r="AR366" s="685"/>
      <c r="AS366" s="685"/>
      <c r="AT366" s="685"/>
    </row>
    <row r="367" spans="1:46" x14ac:dyDescent="0.3">
      <c r="A367" s="709"/>
      <c r="B367" s="709"/>
      <c r="C367" s="709"/>
      <c r="D367" s="710"/>
      <c r="E367" s="709"/>
      <c r="F367" s="709"/>
      <c r="G367" s="710"/>
      <c r="H367" s="709"/>
      <c r="I367" s="711"/>
      <c r="J367" s="709"/>
      <c r="K367" s="709"/>
      <c r="L367" s="709"/>
      <c r="M367" s="618"/>
      <c r="N367" s="618"/>
      <c r="O367" s="709"/>
      <c r="P367" s="709"/>
      <c r="Q367" s="709"/>
      <c r="R367" s="709"/>
      <c r="S367" s="709"/>
      <c r="T367" s="709"/>
      <c r="U367" s="709"/>
      <c r="V367" s="709"/>
      <c r="W367" s="709"/>
      <c r="X367" s="709"/>
      <c r="Y367" s="709"/>
      <c r="Z367" s="709"/>
      <c r="AA367" s="709"/>
      <c r="AB367" s="709"/>
      <c r="AC367" s="709"/>
      <c r="AD367" s="709"/>
      <c r="AE367" s="709"/>
      <c r="AF367" s="709"/>
      <c r="AG367" s="709"/>
      <c r="AH367" s="709"/>
      <c r="AI367" s="709"/>
      <c r="AJ367" s="709"/>
      <c r="AK367" s="709"/>
      <c r="AL367" s="712"/>
      <c r="AM367" s="713"/>
      <c r="AN367" s="709"/>
      <c r="AO367" s="709"/>
      <c r="AP367" s="709"/>
      <c r="AQ367" s="709"/>
      <c r="AR367" s="709"/>
      <c r="AS367" s="709"/>
      <c r="AT367" s="685"/>
    </row>
    <row r="368" spans="1:46" x14ac:dyDescent="0.3">
      <c r="A368" s="551"/>
      <c r="B368" s="685"/>
      <c r="C368" s="685"/>
      <c r="D368" s="705"/>
      <c r="E368" s="685"/>
      <c r="F368" s="685"/>
      <c r="G368" s="705"/>
      <c r="H368" s="685"/>
      <c r="I368" s="706"/>
      <c r="J368" s="685"/>
      <c r="K368" s="685"/>
      <c r="L368" s="685"/>
      <c r="M368" s="627"/>
      <c r="N368" s="627"/>
      <c r="O368" s="685"/>
      <c r="P368" s="685"/>
      <c r="Q368" s="685"/>
      <c r="R368" s="685"/>
      <c r="S368" s="685"/>
      <c r="T368" s="685"/>
      <c r="U368" s="685"/>
      <c r="V368" s="685"/>
      <c r="W368" s="685"/>
      <c r="X368" s="685"/>
      <c r="Y368" s="685"/>
      <c r="Z368" s="685"/>
      <c r="AA368" s="685"/>
      <c r="AB368" s="685"/>
      <c r="AC368" s="685"/>
      <c r="AD368" s="685"/>
      <c r="AE368" s="685"/>
      <c r="AF368" s="685"/>
      <c r="AG368" s="685"/>
      <c r="AH368" s="685"/>
      <c r="AI368" s="685"/>
      <c r="AJ368" s="685"/>
      <c r="AK368" s="685"/>
      <c r="AL368" s="707"/>
      <c r="AM368" s="708"/>
      <c r="AN368" s="685"/>
      <c r="AO368" s="685"/>
      <c r="AP368" s="685"/>
      <c r="AQ368" s="685"/>
      <c r="AR368" s="685"/>
      <c r="AS368" s="685"/>
      <c r="AT368" s="685"/>
    </row>
    <row r="369" spans="1:46" x14ac:dyDescent="0.3">
      <c r="A369" s="709"/>
      <c r="B369" s="709"/>
      <c r="C369" s="709"/>
      <c r="D369" s="710"/>
      <c r="E369" s="709"/>
      <c r="F369" s="709"/>
      <c r="G369" s="710"/>
      <c r="H369" s="709"/>
      <c r="I369" s="711"/>
      <c r="J369" s="709"/>
      <c r="K369" s="709"/>
      <c r="L369" s="709"/>
      <c r="M369" s="618"/>
      <c r="N369" s="618"/>
      <c r="O369" s="709"/>
      <c r="P369" s="709"/>
      <c r="Q369" s="709"/>
      <c r="R369" s="709"/>
      <c r="S369" s="709"/>
      <c r="T369" s="709"/>
      <c r="U369" s="709"/>
      <c r="V369" s="709"/>
      <c r="W369" s="709"/>
      <c r="X369" s="709"/>
      <c r="Y369" s="709"/>
      <c r="Z369" s="709"/>
      <c r="AA369" s="709"/>
      <c r="AB369" s="709"/>
      <c r="AC369" s="709"/>
      <c r="AD369" s="709"/>
      <c r="AE369" s="709"/>
      <c r="AF369" s="709"/>
      <c r="AG369" s="709"/>
      <c r="AH369" s="709"/>
      <c r="AI369" s="709"/>
      <c r="AJ369" s="709"/>
      <c r="AK369" s="709"/>
      <c r="AL369" s="712"/>
      <c r="AM369" s="713"/>
      <c r="AN369" s="709"/>
      <c r="AO369" s="709"/>
      <c r="AP369" s="709"/>
      <c r="AQ369" s="709"/>
      <c r="AR369" s="709"/>
      <c r="AS369" s="709"/>
      <c r="AT369" s="685"/>
    </row>
    <row r="370" spans="1:46" x14ac:dyDescent="0.3">
      <c r="A370" s="551"/>
      <c r="B370" s="685"/>
      <c r="C370" s="685"/>
      <c r="D370" s="705"/>
      <c r="E370" s="685"/>
      <c r="F370" s="685"/>
      <c r="G370" s="705"/>
      <c r="H370" s="685"/>
      <c r="I370" s="706"/>
      <c r="J370" s="685"/>
      <c r="K370" s="685"/>
      <c r="L370" s="685"/>
      <c r="M370" s="627"/>
      <c r="N370" s="627"/>
      <c r="O370" s="685"/>
      <c r="P370" s="685"/>
      <c r="Q370" s="685"/>
      <c r="R370" s="685"/>
      <c r="S370" s="685"/>
      <c r="T370" s="685"/>
      <c r="U370" s="685"/>
      <c r="V370" s="685"/>
      <c r="W370" s="685"/>
      <c r="X370" s="685"/>
      <c r="Y370" s="685"/>
      <c r="Z370" s="685"/>
      <c r="AA370" s="685"/>
      <c r="AB370" s="685"/>
      <c r="AC370" s="685"/>
      <c r="AD370" s="685"/>
      <c r="AE370" s="685"/>
      <c r="AF370" s="685"/>
      <c r="AG370" s="685"/>
      <c r="AH370" s="685"/>
      <c r="AI370" s="685"/>
      <c r="AJ370" s="685"/>
      <c r="AK370" s="685"/>
      <c r="AL370" s="707"/>
      <c r="AM370" s="708"/>
      <c r="AN370" s="685"/>
      <c r="AO370" s="685"/>
      <c r="AP370" s="685"/>
      <c r="AQ370" s="685"/>
      <c r="AR370" s="685"/>
      <c r="AS370" s="685"/>
      <c r="AT370" s="685"/>
    </row>
    <row r="371" spans="1:46" x14ac:dyDescent="0.3">
      <c r="A371" s="709"/>
      <c r="B371" s="709"/>
      <c r="C371" s="709"/>
      <c r="D371" s="710"/>
      <c r="E371" s="709"/>
      <c r="F371" s="709"/>
      <c r="G371" s="710"/>
      <c r="H371" s="709"/>
      <c r="I371" s="711"/>
      <c r="J371" s="709"/>
      <c r="K371" s="709"/>
      <c r="L371" s="709"/>
      <c r="M371" s="618"/>
      <c r="N371" s="618"/>
      <c r="O371" s="709"/>
      <c r="P371" s="709"/>
      <c r="Q371" s="709"/>
      <c r="R371" s="709"/>
      <c r="S371" s="709"/>
      <c r="T371" s="709"/>
      <c r="U371" s="709"/>
      <c r="V371" s="709"/>
      <c r="W371" s="709"/>
      <c r="X371" s="709"/>
      <c r="Y371" s="709"/>
      <c r="Z371" s="709"/>
      <c r="AA371" s="709"/>
      <c r="AB371" s="709"/>
      <c r="AC371" s="709"/>
      <c r="AD371" s="709"/>
      <c r="AE371" s="709"/>
      <c r="AF371" s="709"/>
      <c r="AG371" s="709"/>
      <c r="AH371" s="709"/>
      <c r="AI371" s="709"/>
      <c r="AJ371" s="709"/>
      <c r="AK371" s="709"/>
      <c r="AL371" s="712"/>
      <c r="AM371" s="713"/>
      <c r="AN371" s="709"/>
      <c r="AO371" s="709"/>
      <c r="AP371" s="709"/>
      <c r="AQ371" s="709"/>
      <c r="AR371" s="709"/>
      <c r="AS371" s="709"/>
      <c r="AT371" s="685"/>
    </row>
    <row r="372" spans="1:46" x14ac:dyDescent="0.3">
      <c r="A372" s="551"/>
      <c r="B372" s="685"/>
      <c r="C372" s="685"/>
      <c r="D372" s="705"/>
      <c r="E372" s="685"/>
      <c r="F372" s="685"/>
      <c r="G372" s="705"/>
      <c r="H372" s="685"/>
      <c r="I372" s="706"/>
      <c r="J372" s="685"/>
      <c r="K372" s="685"/>
      <c r="L372" s="685"/>
      <c r="M372" s="627"/>
      <c r="N372" s="627"/>
      <c r="O372" s="685"/>
      <c r="P372" s="685"/>
      <c r="Q372" s="685"/>
      <c r="R372" s="685"/>
      <c r="S372" s="685"/>
      <c r="T372" s="685"/>
      <c r="U372" s="685"/>
      <c r="V372" s="685"/>
      <c r="W372" s="685"/>
      <c r="X372" s="685"/>
      <c r="Y372" s="685"/>
      <c r="Z372" s="685"/>
      <c r="AA372" s="685"/>
      <c r="AB372" s="685"/>
      <c r="AC372" s="685"/>
      <c r="AD372" s="685"/>
      <c r="AE372" s="685"/>
      <c r="AF372" s="685"/>
      <c r="AG372" s="685"/>
      <c r="AH372" s="685"/>
      <c r="AI372" s="685"/>
      <c r="AJ372" s="685"/>
      <c r="AK372" s="685"/>
      <c r="AL372" s="707"/>
      <c r="AM372" s="708"/>
      <c r="AN372" s="685"/>
      <c r="AO372" s="685"/>
      <c r="AP372" s="685"/>
      <c r="AQ372" s="685"/>
      <c r="AR372" s="685"/>
      <c r="AS372" s="685"/>
      <c r="AT372" s="685"/>
    </row>
    <row r="373" spans="1:46" x14ac:dyDescent="0.3">
      <c r="A373" s="709"/>
      <c r="B373" s="709"/>
      <c r="C373" s="709"/>
      <c r="D373" s="710"/>
      <c r="E373" s="709"/>
      <c r="F373" s="709"/>
      <c r="G373" s="710"/>
      <c r="H373" s="709"/>
      <c r="I373" s="711"/>
      <c r="J373" s="709"/>
      <c r="K373" s="709"/>
      <c r="L373" s="709"/>
      <c r="M373" s="618"/>
      <c r="N373" s="618"/>
      <c r="O373" s="709"/>
      <c r="P373" s="709"/>
      <c r="Q373" s="709"/>
      <c r="R373" s="709"/>
      <c r="S373" s="709"/>
      <c r="T373" s="709"/>
      <c r="U373" s="709"/>
      <c r="V373" s="709"/>
      <c r="W373" s="709"/>
      <c r="X373" s="709"/>
      <c r="Y373" s="709"/>
      <c r="Z373" s="709"/>
      <c r="AA373" s="709"/>
      <c r="AB373" s="709"/>
      <c r="AC373" s="709"/>
      <c r="AD373" s="709"/>
      <c r="AE373" s="709"/>
      <c r="AF373" s="709"/>
      <c r="AG373" s="709"/>
      <c r="AH373" s="709"/>
      <c r="AI373" s="709"/>
      <c r="AJ373" s="709"/>
      <c r="AK373" s="709"/>
      <c r="AL373" s="712"/>
      <c r="AM373" s="713"/>
      <c r="AN373" s="709"/>
      <c r="AO373" s="709"/>
      <c r="AP373" s="709"/>
      <c r="AQ373" s="709"/>
      <c r="AR373" s="709"/>
      <c r="AS373" s="709"/>
      <c r="AT373" s="685"/>
    </row>
    <row r="374" spans="1:46" x14ac:dyDescent="0.3">
      <c r="A374" s="551"/>
      <c r="B374" s="685"/>
      <c r="C374" s="685"/>
      <c r="D374" s="705"/>
      <c r="E374" s="685"/>
      <c r="F374" s="685"/>
      <c r="G374" s="705"/>
      <c r="H374" s="685"/>
      <c r="I374" s="706"/>
      <c r="J374" s="685"/>
      <c r="K374" s="685"/>
      <c r="L374" s="685"/>
      <c r="M374" s="627"/>
      <c r="N374" s="627"/>
      <c r="O374" s="685"/>
      <c r="P374" s="685"/>
      <c r="Q374" s="685"/>
      <c r="R374" s="685"/>
      <c r="S374" s="685"/>
      <c r="T374" s="685"/>
      <c r="U374" s="685"/>
      <c r="V374" s="685"/>
      <c r="W374" s="685"/>
      <c r="X374" s="685"/>
      <c r="Y374" s="685"/>
      <c r="Z374" s="685"/>
      <c r="AA374" s="685"/>
      <c r="AB374" s="685"/>
      <c r="AC374" s="685"/>
      <c r="AD374" s="685"/>
      <c r="AE374" s="685"/>
      <c r="AF374" s="685"/>
      <c r="AG374" s="685"/>
      <c r="AH374" s="685"/>
      <c r="AI374" s="685"/>
      <c r="AJ374" s="685"/>
      <c r="AK374" s="685"/>
      <c r="AL374" s="707"/>
      <c r="AM374" s="708"/>
      <c r="AN374" s="685"/>
      <c r="AO374" s="685"/>
      <c r="AP374" s="685"/>
      <c r="AQ374" s="685"/>
      <c r="AR374" s="685"/>
      <c r="AS374" s="685"/>
      <c r="AT374" s="685"/>
    </row>
    <row r="375" spans="1:46" x14ac:dyDescent="0.3">
      <c r="A375" s="709"/>
      <c r="B375" s="709"/>
      <c r="C375" s="709"/>
      <c r="D375" s="710"/>
      <c r="E375" s="709"/>
      <c r="F375" s="709"/>
      <c r="G375" s="710"/>
      <c r="H375" s="709"/>
      <c r="I375" s="711"/>
      <c r="J375" s="709"/>
      <c r="K375" s="709"/>
      <c r="L375" s="709"/>
      <c r="M375" s="618"/>
      <c r="N375" s="618"/>
      <c r="O375" s="709"/>
      <c r="P375" s="709"/>
      <c r="Q375" s="709"/>
      <c r="R375" s="709"/>
      <c r="S375" s="709"/>
      <c r="T375" s="709"/>
      <c r="U375" s="709"/>
      <c r="V375" s="709"/>
      <c r="W375" s="709"/>
      <c r="X375" s="709"/>
      <c r="Y375" s="709"/>
      <c r="Z375" s="709"/>
      <c r="AA375" s="709"/>
      <c r="AB375" s="709"/>
      <c r="AC375" s="709"/>
      <c r="AD375" s="709"/>
      <c r="AE375" s="709"/>
      <c r="AF375" s="709"/>
      <c r="AG375" s="709"/>
      <c r="AH375" s="709"/>
      <c r="AI375" s="709"/>
      <c r="AJ375" s="709"/>
      <c r="AK375" s="709"/>
      <c r="AL375" s="712"/>
      <c r="AM375" s="713"/>
      <c r="AN375" s="709"/>
      <c r="AO375" s="709"/>
      <c r="AP375" s="709"/>
      <c r="AQ375" s="709"/>
      <c r="AR375" s="709"/>
      <c r="AS375" s="709"/>
      <c r="AT375" s="685"/>
    </row>
    <row r="376" spans="1:46" x14ac:dyDescent="0.3">
      <c r="A376" s="551"/>
      <c r="B376" s="685"/>
      <c r="C376" s="685"/>
      <c r="D376" s="705"/>
      <c r="E376" s="685"/>
      <c r="F376" s="685"/>
      <c r="G376" s="705"/>
      <c r="H376" s="685"/>
      <c r="I376" s="706"/>
      <c r="J376" s="685"/>
      <c r="K376" s="685"/>
      <c r="L376" s="685"/>
      <c r="M376" s="627"/>
      <c r="N376" s="627"/>
      <c r="O376" s="685"/>
      <c r="P376" s="685"/>
      <c r="Q376" s="685"/>
      <c r="R376" s="685"/>
      <c r="S376" s="685"/>
      <c r="T376" s="685"/>
      <c r="U376" s="685"/>
      <c r="V376" s="685"/>
      <c r="W376" s="685"/>
      <c r="X376" s="685"/>
      <c r="Y376" s="685"/>
      <c r="Z376" s="685"/>
      <c r="AA376" s="685"/>
      <c r="AB376" s="685"/>
      <c r="AC376" s="685"/>
      <c r="AD376" s="685"/>
      <c r="AE376" s="685"/>
      <c r="AF376" s="685"/>
      <c r="AG376" s="685"/>
      <c r="AH376" s="685"/>
      <c r="AI376" s="685"/>
      <c r="AJ376" s="685"/>
      <c r="AK376" s="685"/>
      <c r="AL376" s="707"/>
      <c r="AM376" s="708"/>
      <c r="AN376" s="685"/>
      <c r="AO376" s="685"/>
      <c r="AP376" s="685"/>
      <c r="AQ376" s="685"/>
      <c r="AR376" s="685"/>
      <c r="AS376" s="685"/>
      <c r="AT376" s="685"/>
    </row>
    <row r="377" spans="1:46" x14ac:dyDescent="0.3">
      <c r="A377" s="709"/>
      <c r="B377" s="709"/>
      <c r="C377" s="709"/>
      <c r="D377" s="710"/>
      <c r="E377" s="709"/>
      <c r="F377" s="709"/>
      <c r="G377" s="710"/>
      <c r="H377" s="709"/>
      <c r="I377" s="711"/>
      <c r="J377" s="709"/>
      <c r="K377" s="709"/>
      <c r="L377" s="709"/>
      <c r="M377" s="618"/>
      <c r="N377" s="618"/>
      <c r="O377" s="709"/>
      <c r="P377" s="709"/>
      <c r="Q377" s="709"/>
      <c r="R377" s="709"/>
      <c r="S377" s="709"/>
      <c r="T377" s="709"/>
      <c r="U377" s="709"/>
      <c r="V377" s="709"/>
      <c r="W377" s="709"/>
      <c r="X377" s="709"/>
      <c r="Y377" s="709"/>
      <c r="Z377" s="709"/>
      <c r="AA377" s="709"/>
      <c r="AB377" s="709"/>
      <c r="AC377" s="709"/>
      <c r="AD377" s="709"/>
      <c r="AE377" s="709"/>
      <c r="AF377" s="709"/>
      <c r="AG377" s="709"/>
      <c r="AH377" s="709"/>
      <c r="AI377" s="709"/>
      <c r="AJ377" s="709"/>
      <c r="AK377" s="709"/>
      <c r="AL377" s="712"/>
      <c r="AM377" s="713"/>
      <c r="AN377" s="709"/>
      <c r="AO377" s="709"/>
      <c r="AP377" s="709"/>
      <c r="AQ377" s="709"/>
      <c r="AR377" s="709"/>
      <c r="AS377" s="709"/>
      <c r="AT377" s="685"/>
    </row>
    <row r="378" spans="1:46" x14ac:dyDescent="0.3">
      <c r="A378" s="551"/>
      <c r="B378" s="685"/>
      <c r="C378" s="685"/>
      <c r="D378" s="705"/>
      <c r="E378" s="685"/>
      <c r="F378" s="685"/>
      <c r="G378" s="705"/>
      <c r="H378" s="685"/>
      <c r="I378" s="706"/>
      <c r="J378" s="685"/>
      <c r="K378" s="685"/>
      <c r="L378" s="685"/>
      <c r="M378" s="627"/>
      <c r="N378" s="627"/>
      <c r="O378" s="685"/>
      <c r="P378" s="685"/>
      <c r="Q378" s="685"/>
      <c r="R378" s="685"/>
      <c r="S378" s="685"/>
      <c r="T378" s="685"/>
      <c r="U378" s="685"/>
      <c r="V378" s="685"/>
      <c r="W378" s="685"/>
      <c r="X378" s="685"/>
      <c r="Y378" s="685"/>
      <c r="Z378" s="685"/>
      <c r="AA378" s="685"/>
      <c r="AB378" s="685"/>
      <c r="AC378" s="685"/>
      <c r="AD378" s="685"/>
      <c r="AE378" s="685"/>
      <c r="AF378" s="685"/>
      <c r="AG378" s="685"/>
      <c r="AH378" s="685"/>
      <c r="AI378" s="685"/>
      <c r="AJ378" s="685"/>
      <c r="AK378" s="685"/>
      <c r="AL378" s="707"/>
      <c r="AM378" s="708"/>
      <c r="AN378" s="685"/>
      <c r="AO378" s="685"/>
      <c r="AP378" s="685"/>
      <c r="AQ378" s="685"/>
      <c r="AR378" s="685"/>
      <c r="AS378" s="685"/>
      <c r="AT378" s="685"/>
    </row>
    <row r="379" spans="1:46" x14ac:dyDescent="0.3">
      <c r="A379" s="709"/>
      <c r="B379" s="709"/>
      <c r="C379" s="709"/>
      <c r="D379" s="710"/>
      <c r="E379" s="709"/>
      <c r="F379" s="709"/>
      <c r="G379" s="710"/>
      <c r="H379" s="709"/>
      <c r="I379" s="711"/>
      <c r="J379" s="709"/>
      <c r="K379" s="709"/>
      <c r="L379" s="709"/>
      <c r="M379" s="618"/>
      <c r="N379" s="618"/>
      <c r="O379" s="709"/>
      <c r="P379" s="709"/>
      <c r="Q379" s="709"/>
      <c r="R379" s="709"/>
      <c r="S379" s="709"/>
      <c r="T379" s="709"/>
      <c r="U379" s="709"/>
      <c r="V379" s="709"/>
      <c r="W379" s="709"/>
      <c r="X379" s="709"/>
      <c r="Y379" s="709"/>
      <c r="Z379" s="709"/>
      <c r="AA379" s="709"/>
      <c r="AB379" s="709"/>
      <c r="AC379" s="709"/>
      <c r="AD379" s="709"/>
      <c r="AE379" s="709"/>
      <c r="AF379" s="709"/>
      <c r="AG379" s="709"/>
      <c r="AH379" s="709"/>
      <c r="AI379" s="709"/>
      <c r="AJ379" s="709"/>
      <c r="AK379" s="709"/>
      <c r="AL379" s="712"/>
      <c r="AM379" s="713"/>
      <c r="AN379" s="709"/>
      <c r="AO379" s="709"/>
      <c r="AP379" s="709"/>
      <c r="AQ379" s="709"/>
      <c r="AR379" s="709"/>
      <c r="AS379" s="709"/>
      <c r="AT379" s="685"/>
    </row>
    <row r="380" spans="1:46" x14ac:dyDescent="0.3">
      <c r="A380" s="551"/>
      <c r="B380" s="685"/>
      <c r="C380" s="685"/>
      <c r="D380" s="705"/>
      <c r="E380" s="685"/>
      <c r="F380" s="685"/>
      <c r="G380" s="705"/>
      <c r="H380" s="685"/>
      <c r="I380" s="706"/>
      <c r="J380" s="685"/>
      <c r="K380" s="685"/>
      <c r="L380" s="685"/>
      <c r="M380" s="627"/>
      <c r="N380" s="627"/>
      <c r="O380" s="685"/>
      <c r="P380" s="685"/>
      <c r="Q380" s="685"/>
      <c r="R380" s="685"/>
      <c r="S380" s="685"/>
      <c r="T380" s="685"/>
      <c r="U380" s="685"/>
      <c r="V380" s="685"/>
      <c r="W380" s="685"/>
      <c r="X380" s="685"/>
      <c r="Y380" s="685"/>
      <c r="Z380" s="685"/>
      <c r="AA380" s="685"/>
      <c r="AB380" s="685"/>
      <c r="AC380" s="685"/>
      <c r="AD380" s="685"/>
      <c r="AE380" s="685"/>
      <c r="AF380" s="685"/>
      <c r="AG380" s="685"/>
      <c r="AH380" s="685"/>
      <c r="AI380" s="685"/>
      <c r="AJ380" s="685"/>
      <c r="AK380" s="685"/>
      <c r="AL380" s="707"/>
      <c r="AM380" s="708"/>
      <c r="AN380" s="685"/>
      <c r="AO380" s="685"/>
      <c r="AP380" s="685"/>
      <c r="AQ380" s="685"/>
      <c r="AR380" s="685"/>
      <c r="AS380" s="685"/>
      <c r="AT380" s="685"/>
    </row>
    <row r="381" spans="1:46" x14ac:dyDescent="0.3">
      <c r="A381" s="709"/>
      <c r="B381" s="709"/>
      <c r="C381" s="709"/>
      <c r="D381" s="710"/>
      <c r="E381" s="709"/>
      <c r="F381" s="709"/>
      <c r="G381" s="710"/>
      <c r="H381" s="709"/>
      <c r="I381" s="711"/>
      <c r="J381" s="709"/>
      <c r="K381" s="709"/>
      <c r="L381" s="709"/>
      <c r="M381" s="618"/>
      <c r="N381" s="618"/>
      <c r="O381" s="709"/>
      <c r="P381" s="709"/>
      <c r="Q381" s="709"/>
      <c r="R381" s="709"/>
      <c r="S381" s="709"/>
      <c r="T381" s="709"/>
      <c r="U381" s="709"/>
      <c r="V381" s="709"/>
      <c r="W381" s="709"/>
      <c r="X381" s="709"/>
      <c r="Y381" s="709"/>
      <c r="Z381" s="709"/>
      <c r="AA381" s="709"/>
      <c r="AB381" s="709"/>
      <c r="AC381" s="709"/>
      <c r="AD381" s="709"/>
      <c r="AE381" s="709"/>
      <c r="AF381" s="709"/>
      <c r="AG381" s="709"/>
      <c r="AH381" s="709"/>
      <c r="AI381" s="709"/>
      <c r="AJ381" s="709"/>
      <c r="AK381" s="709"/>
      <c r="AL381" s="712"/>
      <c r="AM381" s="713"/>
      <c r="AN381" s="709"/>
      <c r="AO381" s="709"/>
      <c r="AP381" s="709"/>
      <c r="AQ381" s="709"/>
      <c r="AR381" s="709"/>
      <c r="AS381" s="709"/>
      <c r="AT381" s="685"/>
    </row>
    <row r="382" spans="1:46" x14ac:dyDescent="0.3">
      <c r="A382" s="551"/>
      <c r="B382" s="685"/>
      <c r="C382" s="685"/>
      <c r="D382" s="705"/>
      <c r="E382" s="685"/>
      <c r="F382" s="685"/>
      <c r="G382" s="705"/>
      <c r="H382" s="685"/>
      <c r="I382" s="706"/>
      <c r="J382" s="685"/>
      <c r="K382" s="685"/>
      <c r="L382" s="685"/>
      <c r="M382" s="627"/>
      <c r="N382" s="627"/>
      <c r="O382" s="685"/>
      <c r="P382" s="685"/>
      <c r="Q382" s="685"/>
      <c r="R382" s="685"/>
      <c r="S382" s="685"/>
      <c r="T382" s="685"/>
      <c r="U382" s="685"/>
      <c r="V382" s="685"/>
      <c r="W382" s="685"/>
      <c r="X382" s="685"/>
      <c r="Y382" s="685"/>
      <c r="Z382" s="685"/>
      <c r="AA382" s="685"/>
      <c r="AB382" s="685"/>
      <c r="AC382" s="685"/>
      <c r="AD382" s="685"/>
      <c r="AE382" s="685"/>
      <c r="AF382" s="685"/>
      <c r="AG382" s="685"/>
      <c r="AH382" s="685"/>
      <c r="AI382" s="685"/>
      <c r="AJ382" s="685"/>
      <c r="AK382" s="685"/>
      <c r="AL382" s="707"/>
      <c r="AM382" s="708"/>
      <c r="AN382" s="685"/>
      <c r="AO382" s="685"/>
      <c r="AP382" s="685"/>
      <c r="AQ382" s="685"/>
      <c r="AR382" s="685"/>
      <c r="AS382" s="685"/>
      <c r="AT382" s="685"/>
    </row>
    <row r="383" spans="1:46" x14ac:dyDescent="0.3">
      <c r="A383" s="709"/>
      <c r="B383" s="709"/>
      <c r="C383" s="709"/>
      <c r="D383" s="710"/>
      <c r="E383" s="709"/>
      <c r="F383" s="709"/>
      <c r="G383" s="710"/>
      <c r="H383" s="709"/>
      <c r="I383" s="711"/>
      <c r="J383" s="709"/>
      <c r="K383" s="709"/>
      <c r="L383" s="709"/>
      <c r="M383" s="618"/>
      <c r="N383" s="618"/>
      <c r="O383" s="709"/>
      <c r="P383" s="709"/>
      <c r="Q383" s="709"/>
      <c r="R383" s="709"/>
      <c r="S383" s="709"/>
      <c r="T383" s="709"/>
      <c r="U383" s="709"/>
      <c r="V383" s="709"/>
      <c r="W383" s="709"/>
      <c r="X383" s="709"/>
      <c r="Y383" s="709"/>
      <c r="Z383" s="709"/>
      <c r="AA383" s="709"/>
      <c r="AB383" s="709"/>
      <c r="AC383" s="709"/>
      <c r="AD383" s="709"/>
      <c r="AE383" s="709"/>
      <c r="AF383" s="709"/>
      <c r="AG383" s="709"/>
      <c r="AH383" s="709"/>
      <c r="AI383" s="709"/>
      <c r="AJ383" s="709"/>
      <c r="AK383" s="709"/>
      <c r="AL383" s="712"/>
      <c r="AM383" s="713"/>
      <c r="AN383" s="709"/>
      <c r="AO383" s="709"/>
      <c r="AP383" s="709"/>
      <c r="AQ383" s="709"/>
      <c r="AR383" s="709"/>
      <c r="AS383" s="709"/>
      <c r="AT383" s="685"/>
    </row>
    <row r="384" spans="1:46" x14ac:dyDescent="0.3">
      <c r="A384" s="551"/>
      <c r="B384" s="685"/>
      <c r="C384" s="685"/>
      <c r="D384" s="705"/>
      <c r="E384" s="685"/>
      <c r="F384" s="685"/>
      <c r="G384" s="705"/>
      <c r="H384" s="685"/>
      <c r="I384" s="706"/>
      <c r="J384" s="685"/>
      <c r="K384" s="685"/>
      <c r="L384" s="685"/>
      <c r="M384" s="627"/>
      <c r="N384" s="627"/>
      <c r="O384" s="685"/>
      <c r="P384" s="685"/>
      <c r="Q384" s="685"/>
      <c r="R384" s="685"/>
      <c r="S384" s="685"/>
      <c r="T384" s="685"/>
      <c r="U384" s="685"/>
      <c r="V384" s="685"/>
      <c r="W384" s="685"/>
      <c r="X384" s="685"/>
      <c r="Y384" s="685"/>
      <c r="Z384" s="685"/>
      <c r="AA384" s="685"/>
      <c r="AB384" s="685"/>
      <c r="AC384" s="685"/>
      <c r="AD384" s="685"/>
      <c r="AE384" s="685"/>
      <c r="AF384" s="685"/>
      <c r="AG384" s="685"/>
      <c r="AH384" s="685"/>
      <c r="AI384" s="685"/>
      <c r="AJ384" s="685"/>
      <c r="AK384" s="685"/>
      <c r="AL384" s="707"/>
      <c r="AM384" s="708"/>
      <c r="AN384" s="685"/>
      <c r="AO384" s="685"/>
      <c r="AP384" s="685"/>
      <c r="AQ384" s="685"/>
      <c r="AR384" s="685"/>
      <c r="AS384" s="685"/>
      <c r="AT384" s="685"/>
    </row>
    <row r="385" spans="1:46" x14ac:dyDescent="0.3">
      <c r="A385" s="709"/>
      <c r="B385" s="709"/>
      <c r="C385" s="709"/>
      <c r="D385" s="710"/>
      <c r="E385" s="709"/>
      <c r="F385" s="709"/>
      <c r="G385" s="710"/>
      <c r="H385" s="709"/>
      <c r="I385" s="711"/>
      <c r="J385" s="709"/>
      <c r="K385" s="709"/>
      <c r="L385" s="709"/>
      <c r="M385" s="618"/>
      <c r="N385" s="618"/>
      <c r="O385" s="709"/>
      <c r="P385" s="709"/>
      <c r="Q385" s="709"/>
      <c r="R385" s="709"/>
      <c r="S385" s="709"/>
      <c r="T385" s="709"/>
      <c r="U385" s="709"/>
      <c r="V385" s="709"/>
      <c r="W385" s="709"/>
      <c r="X385" s="709"/>
      <c r="Y385" s="709"/>
      <c r="Z385" s="709"/>
      <c r="AA385" s="709"/>
      <c r="AB385" s="709"/>
      <c r="AC385" s="709"/>
      <c r="AD385" s="709"/>
      <c r="AE385" s="709"/>
      <c r="AF385" s="709"/>
      <c r="AG385" s="709"/>
      <c r="AH385" s="709"/>
      <c r="AI385" s="709"/>
      <c r="AJ385" s="709"/>
      <c r="AK385" s="709"/>
      <c r="AL385" s="712"/>
      <c r="AM385" s="713"/>
      <c r="AN385" s="709"/>
      <c r="AO385" s="709"/>
      <c r="AP385" s="709"/>
      <c r="AQ385" s="709"/>
      <c r="AR385" s="709"/>
      <c r="AS385" s="709"/>
      <c r="AT385" s="685"/>
    </row>
    <row r="386" spans="1:46" x14ac:dyDescent="0.3">
      <c r="A386" s="551"/>
      <c r="B386" s="685"/>
      <c r="C386" s="685"/>
      <c r="D386" s="705"/>
      <c r="E386" s="685"/>
      <c r="F386" s="685"/>
      <c r="G386" s="705"/>
      <c r="H386" s="685"/>
      <c r="I386" s="706"/>
      <c r="J386" s="685"/>
      <c r="K386" s="685"/>
      <c r="L386" s="685"/>
      <c r="M386" s="627"/>
      <c r="N386" s="627"/>
      <c r="O386" s="685"/>
      <c r="P386" s="685"/>
      <c r="Q386" s="685"/>
      <c r="R386" s="685"/>
      <c r="S386" s="685"/>
      <c r="T386" s="685"/>
      <c r="U386" s="685"/>
      <c r="V386" s="685"/>
      <c r="W386" s="685"/>
      <c r="X386" s="685"/>
      <c r="Y386" s="685"/>
      <c r="Z386" s="685"/>
      <c r="AA386" s="685"/>
      <c r="AB386" s="685"/>
      <c r="AC386" s="685"/>
      <c r="AD386" s="685"/>
      <c r="AE386" s="685"/>
      <c r="AF386" s="685"/>
      <c r="AG386" s="685"/>
      <c r="AH386" s="685"/>
      <c r="AI386" s="685"/>
      <c r="AJ386" s="685"/>
      <c r="AK386" s="685"/>
      <c r="AL386" s="707"/>
      <c r="AM386" s="708"/>
      <c r="AN386" s="685"/>
      <c r="AO386" s="685"/>
      <c r="AP386" s="685"/>
      <c r="AQ386" s="685"/>
      <c r="AR386" s="685"/>
      <c r="AS386" s="685"/>
      <c r="AT386" s="685"/>
    </row>
    <row r="387" spans="1:46" x14ac:dyDescent="0.3">
      <c r="A387" s="709"/>
      <c r="B387" s="709"/>
      <c r="C387" s="709"/>
      <c r="D387" s="710"/>
      <c r="E387" s="709"/>
      <c r="F387" s="709"/>
      <c r="G387" s="710"/>
      <c r="H387" s="709"/>
      <c r="I387" s="711"/>
      <c r="J387" s="709"/>
      <c r="K387" s="709"/>
      <c r="L387" s="709"/>
      <c r="M387" s="618"/>
      <c r="N387" s="618"/>
      <c r="O387" s="709"/>
      <c r="P387" s="709"/>
      <c r="Q387" s="709"/>
      <c r="R387" s="709"/>
      <c r="S387" s="709"/>
      <c r="T387" s="709"/>
      <c r="U387" s="709"/>
      <c r="V387" s="709"/>
      <c r="W387" s="709"/>
      <c r="X387" s="709"/>
      <c r="Y387" s="709"/>
      <c r="Z387" s="709"/>
      <c r="AA387" s="709"/>
      <c r="AB387" s="709"/>
      <c r="AC387" s="709"/>
      <c r="AD387" s="709"/>
      <c r="AE387" s="709"/>
      <c r="AF387" s="709"/>
      <c r="AG387" s="709"/>
      <c r="AH387" s="709"/>
      <c r="AI387" s="709"/>
      <c r="AJ387" s="709"/>
      <c r="AK387" s="709"/>
      <c r="AL387" s="712"/>
      <c r="AM387" s="713"/>
      <c r="AN387" s="709"/>
      <c r="AO387" s="709"/>
      <c r="AP387" s="709"/>
      <c r="AQ387" s="709"/>
      <c r="AR387" s="709"/>
      <c r="AS387" s="709"/>
      <c r="AT387" s="685"/>
    </row>
    <row r="388" spans="1:46" x14ac:dyDescent="0.3">
      <c r="A388" s="551"/>
      <c r="B388" s="685"/>
      <c r="C388" s="685"/>
      <c r="D388" s="705"/>
      <c r="E388" s="685"/>
      <c r="F388" s="685"/>
      <c r="G388" s="705"/>
      <c r="H388" s="685"/>
      <c r="I388" s="706"/>
      <c r="J388" s="685"/>
      <c r="K388" s="685"/>
      <c r="L388" s="685"/>
      <c r="M388" s="627"/>
      <c r="N388" s="627"/>
      <c r="O388" s="685"/>
      <c r="P388" s="685"/>
      <c r="Q388" s="685"/>
      <c r="R388" s="685"/>
      <c r="S388" s="685"/>
      <c r="T388" s="685"/>
      <c r="U388" s="685"/>
      <c r="V388" s="685"/>
      <c r="W388" s="685"/>
      <c r="X388" s="685"/>
      <c r="Y388" s="685"/>
      <c r="Z388" s="685"/>
      <c r="AA388" s="685"/>
      <c r="AB388" s="685"/>
      <c r="AC388" s="685"/>
      <c r="AD388" s="685"/>
      <c r="AE388" s="685"/>
      <c r="AF388" s="685"/>
      <c r="AG388" s="685"/>
      <c r="AH388" s="685"/>
      <c r="AI388" s="685"/>
      <c r="AJ388" s="685"/>
      <c r="AK388" s="685"/>
      <c r="AL388" s="707"/>
      <c r="AM388" s="708"/>
      <c r="AN388" s="685"/>
      <c r="AO388" s="685"/>
      <c r="AP388" s="685"/>
      <c r="AQ388" s="685"/>
      <c r="AR388" s="685"/>
      <c r="AS388" s="685"/>
      <c r="AT388" s="685"/>
    </row>
    <row r="389" spans="1:46" x14ac:dyDescent="0.3">
      <c r="A389" s="709"/>
      <c r="B389" s="709"/>
      <c r="C389" s="709"/>
      <c r="D389" s="710"/>
      <c r="E389" s="709"/>
      <c r="F389" s="709"/>
      <c r="G389" s="710"/>
      <c r="H389" s="709"/>
      <c r="I389" s="711"/>
      <c r="J389" s="709"/>
      <c r="K389" s="709"/>
      <c r="L389" s="709"/>
      <c r="M389" s="618"/>
      <c r="N389" s="618"/>
      <c r="O389" s="709"/>
      <c r="P389" s="709"/>
      <c r="Q389" s="709"/>
      <c r="R389" s="709"/>
      <c r="S389" s="709"/>
      <c r="T389" s="709"/>
      <c r="U389" s="709"/>
      <c r="V389" s="709"/>
      <c r="W389" s="709"/>
      <c r="X389" s="709"/>
      <c r="Y389" s="709"/>
      <c r="Z389" s="709"/>
      <c r="AA389" s="709"/>
      <c r="AB389" s="709"/>
      <c r="AC389" s="709"/>
      <c r="AD389" s="709"/>
      <c r="AE389" s="709"/>
      <c r="AF389" s="709"/>
      <c r="AG389" s="709"/>
      <c r="AH389" s="709"/>
      <c r="AI389" s="709"/>
      <c r="AJ389" s="709"/>
      <c r="AK389" s="709"/>
      <c r="AL389" s="712"/>
      <c r="AM389" s="713"/>
      <c r="AN389" s="709"/>
      <c r="AO389" s="709"/>
      <c r="AP389" s="709"/>
      <c r="AQ389" s="709"/>
      <c r="AR389" s="709"/>
      <c r="AS389" s="709"/>
      <c r="AT389" s="685"/>
    </row>
    <row r="390" spans="1:46" x14ac:dyDescent="0.3">
      <c r="A390" s="551"/>
      <c r="B390" s="685"/>
      <c r="C390" s="685"/>
      <c r="D390" s="705"/>
      <c r="E390" s="685"/>
      <c r="F390" s="685"/>
      <c r="G390" s="705"/>
      <c r="H390" s="685"/>
      <c r="I390" s="706"/>
      <c r="J390" s="685"/>
      <c r="K390" s="685"/>
      <c r="L390" s="685"/>
      <c r="M390" s="627"/>
      <c r="N390" s="627"/>
      <c r="O390" s="685"/>
      <c r="P390" s="685"/>
      <c r="Q390" s="685"/>
      <c r="R390" s="685"/>
      <c r="S390" s="685"/>
      <c r="T390" s="685"/>
      <c r="U390" s="685"/>
      <c r="V390" s="685"/>
      <c r="W390" s="685"/>
      <c r="X390" s="685"/>
      <c r="Y390" s="685"/>
      <c r="Z390" s="685"/>
      <c r="AA390" s="685"/>
      <c r="AB390" s="685"/>
      <c r="AC390" s="685"/>
      <c r="AD390" s="685"/>
      <c r="AE390" s="685"/>
      <c r="AF390" s="685"/>
      <c r="AG390" s="685"/>
      <c r="AH390" s="685"/>
      <c r="AI390" s="685"/>
      <c r="AJ390" s="685"/>
      <c r="AK390" s="685"/>
      <c r="AL390" s="707"/>
      <c r="AM390" s="708"/>
      <c r="AN390" s="685"/>
      <c r="AO390" s="685"/>
      <c r="AP390" s="685"/>
      <c r="AQ390" s="685"/>
      <c r="AR390" s="685"/>
      <c r="AS390" s="685"/>
      <c r="AT390" s="685"/>
    </row>
    <row r="391" spans="1:46" x14ac:dyDescent="0.3">
      <c r="A391" s="709"/>
      <c r="B391" s="709"/>
      <c r="C391" s="709"/>
      <c r="D391" s="710"/>
      <c r="E391" s="709"/>
      <c r="F391" s="709"/>
      <c r="G391" s="710"/>
      <c r="H391" s="709"/>
      <c r="I391" s="711"/>
      <c r="J391" s="709"/>
      <c r="K391" s="709"/>
      <c r="L391" s="709"/>
      <c r="M391" s="618"/>
      <c r="N391" s="618"/>
      <c r="O391" s="709"/>
      <c r="P391" s="709"/>
      <c r="Q391" s="709"/>
      <c r="R391" s="709"/>
      <c r="S391" s="709"/>
      <c r="T391" s="709"/>
      <c r="U391" s="709"/>
      <c r="V391" s="709"/>
      <c r="W391" s="709"/>
      <c r="X391" s="709"/>
      <c r="Y391" s="709"/>
      <c r="Z391" s="709"/>
      <c r="AA391" s="709"/>
      <c r="AB391" s="709"/>
      <c r="AC391" s="709"/>
      <c r="AD391" s="709"/>
      <c r="AE391" s="709"/>
      <c r="AF391" s="709"/>
      <c r="AG391" s="709"/>
      <c r="AH391" s="709"/>
      <c r="AI391" s="709"/>
      <c r="AJ391" s="709"/>
      <c r="AK391" s="709"/>
      <c r="AL391" s="712"/>
      <c r="AM391" s="713"/>
      <c r="AN391" s="709"/>
      <c r="AO391" s="709"/>
      <c r="AP391" s="709"/>
      <c r="AQ391" s="709"/>
      <c r="AR391" s="709"/>
      <c r="AS391" s="709"/>
      <c r="AT391" s="685"/>
    </row>
    <row r="392" spans="1:46" x14ac:dyDescent="0.3">
      <c r="A392" s="551"/>
      <c r="B392" s="685"/>
      <c r="C392" s="685"/>
      <c r="D392" s="705"/>
      <c r="E392" s="685"/>
      <c r="F392" s="685"/>
      <c r="G392" s="705"/>
      <c r="H392" s="685"/>
      <c r="I392" s="706"/>
      <c r="J392" s="685"/>
      <c r="K392" s="685"/>
      <c r="L392" s="685"/>
      <c r="M392" s="627"/>
      <c r="N392" s="627"/>
      <c r="O392" s="685"/>
      <c r="P392" s="685"/>
      <c r="Q392" s="685"/>
      <c r="R392" s="685"/>
      <c r="S392" s="685"/>
      <c r="T392" s="685"/>
      <c r="U392" s="685"/>
      <c r="V392" s="685"/>
      <c r="W392" s="685"/>
      <c r="X392" s="685"/>
      <c r="Y392" s="685"/>
      <c r="Z392" s="685"/>
      <c r="AA392" s="685"/>
      <c r="AB392" s="685"/>
      <c r="AC392" s="685"/>
      <c r="AD392" s="685"/>
      <c r="AE392" s="685"/>
      <c r="AF392" s="685"/>
      <c r="AG392" s="685"/>
      <c r="AH392" s="685"/>
      <c r="AI392" s="685"/>
      <c r="AJ392" s="685"/>
      <c r="AK392" s="685"/>
      <c r="AL392" s="707"/>
      <c r="AM392" s="708"/>
      <c r="AN392" s="685"/>
      <c r="AO392" s="685"/>
      <c r="AP392" s="685"/>
      <c r="AQ392" s="685"/>
      <c r="AR392" s="685"/>
      <c r="AS392" s="685"/>
      <c r="AT392" s="685"/>
    </row>
    <row r="393" spans="1:46" x14ac:dyDescent="0.3">
      <c r="A393" s="709"/>
      <c r="B393" s="709"/>
      <c r="C393" s="709"/>
      <c r="D393" s="710"/>
      <c r="E393" s="709"/>
      <c r="F393" s="709"/>
      <c r="G393" s="710"/>
      <c r="H393" s="709"/>
      <c r="I393" s="711"/>
      <c r="J393" s="709"/>
      <c r="K393" s="709"/>
      <c r="L393" s="709"/>
      <c r="M393" s="618"/>
      <c r="N393" s="618"/>
      <c r="O393" s="709"/>
      <c r="P393" s="709"/>
      <c r="Q393" s="709"/>
      <c r="R393" s="709"/>
      <c r="S393" s="709"/>
      <c r="T393" s="709"/>
      <c r="U393" s="709"/>
      <c r="V393" s="709"/>
      <c r="W393" s="709"/>
      <c r="X393" s="709"/>
      <c r="Y393" s="709"/>
      <c r="Z393" s="709"/>
      <c r="AA393" s="709"/>
      <c r="AB393" s="709"/>
      <c r="AC393" s="709"/>
      <c r="AD393" s="709"/>
      <c r="AE393" s="709"/>
      <c r="AF393" s="709"/>
      <c r="AG393" s="709"/>
      <c r="AH393" s="709"/>
      <c r="AI393" s="709"/>
      <c r="AJ393" s="709"/>
      <c r="AK393" s="709"/>
      <c r="AL393" s="712"/>
      <c r="AM393" s="713"/>
      <c r="AN393" s="709"/>
      <c r="AO393" s="709"/>
      <c r="AP393" s="709"/>
      <c r="AQ393" s="709"/>
      <c r="AR393" s="709"/>
      <c r="AS393" s="709"/>
      <c r="AT393" s="685"/>
    </row>
    <row r="394" spans="1:46" x14ac:dyDescent="0.3">
      <c r="A394" s="551"/>
      <c r="B394" s="685"/>
      <c r="C394" s="685"/>
      <c r="D394" s="705"/>
      <c r="E394" s="685"/>
      <c r="F394" s="685"/>
      <c r="G394" s="705"/>
      <c r="H394" s="685"/>
      <c r="I394" s="706"/>
      <c r="J394" s="685"/>
      <c r="K394" s="685"/>
      <c r="L394" s="685"/>
      <c r="M394" s="627"/>
      <c r="N394" s="627"/>
      <c r="O394" s="685"/>
      <c r="P394" s="685"/>
      <c r="Q394" s="685"/>
      <c r="R394" s="685"/>
      <c r="S394" s="685"/>
      <c r="T394" s="685"/>
      <c r="U394" s="685"/>
      <c r="V394" s="685"/>
      <c r="W394" s="685"/>
      <c r="X394" s="685"/>
      <c r="Y394" s="685"/>
      <c r="Z394" s="685"/>
      <c r="AA394" s="685"/>
      <c r="AB394" s="685"/>
      <c r="AC394" s="685"/>
      <c r="AD394" s="685"/>
      <c r="AE394" s="685"/>
      <c r="AF394" s="685"/>
      <c r="AG394" s="685"/>
      <c r="AH394" s="685"/>
      <c r="AI394" s="685"/>
      <c r="AJ394" s="685"/>
      <c r="AK394" s="685"/>
      <c r="AL394" s="707"/>
      <c r="AM394" s="708"/>
      <c r="AN394" s="685"/>
      <c r="AO394" s="685"/>
      <c r="AP394" s="685"/>
      <c r="AQ394" s="685"/>
      <c r="AR394" s="685"/>
      <c r="AS394" s="685"/>
      <c r="AT394" s="685"/>
    </row>
    <row r="395" spans="1:46" x14ac:dyDescent="0.3">
      <c r="A395" s="709"/>
      <c r="B395" s="709"/>
      <c r="C395" s="709"/>
      <c r="D395" s="710"/>
      <c r="E395" s="709"/>
      <c r="F395" s="709"/>
      <c r="G395" s="710"/>
      <c r="H395" s="709"/>
      <c r="I395" s="711"/>
      <c r="J395" s="709"/>
      <c r="K395" s="709"/>
      <c r="L395" s="709"/>
      <c r="M395" s="618"/>
      <c r="N395" s="618"/>
      <c r="O395" s="709"/>
      <c r="P395" s="709"/>
      <c r="Q395" s="709"/>
      <c r="R395" s="709"/>
      <c r="S395" s="709"/>
      <c r="T395" s="709"/>
      <c r="U395" s="709"/>
      <c r="V395" s="709"/>
      <c r="W395" s="709"/>
      <c r="X395" s="709"/>
      <c r="Y395" s="709"/>
      <c r="Z395" s="709"/>
      <c r="AA395" s="709"/>
      <c r="AB395" s="709"/>
      <c r="AC395" s="709"/>
      <c r="AD395" s="709"/>
      <c r="AE395" s="709"/>
      <c r="AF395" s="709"/>
      <c r="AG395" s="709"/>
      <c r="AH395" s="709"/>
      <c r="AI395" s="709"/>
      <c r="AJ395" s="709"/>
      <c r="AK395" s="709"/>
      <c r="AL395" s="712"/>
      <c r="AM395" s="713"/>
      <c r="AN395" s="709"/>
      <c r="AO395" s="709"/>
      <c r="AP395" s="709"/>
      <c r="AQ395" s="709"/>
      <c r="AR395" s="709"/>
      <c r="AS395" s="709"/>
      <c r="AT395" s="685"/>
    </row>
    <row r="396" spans="1:46" x14ac:dyDescent="0.3">
      <c r="A396" s="551"/>
      <c r="B396" s="685"/>
      <c r="C396" s="685"/>
      <c r="D396" s="705"/>
      <c r="E396" s="685"/>
      <c r="F396" s="685"/>
      <c r="G396" s="705"/>
      <c r="H396" s="685"/>
      <c r="I396" s="706"/>
      <c r="J396" s="685"/>
      <c r="K396" s="685"/>
      <c r="L396" s="685"/>
      <c r="M396" s="627"/>
      <c r="N396" s="627"/>
      <c r="O396" s="685"/>
      <c r="P396" s="685"/>
      <c r="Q396" s="685"/>
      <c r="R396" s="685"/>
      <c r="S396" s="685"/>
      <c r="T396" s="685"/>
      <c r="U396" s="685"/>
      <c r="V396" s="685"/>
      <c r="W396" s="685"/>
      <c r="X396" s="685"/>
      <c r="Y396" s="685"/>
      <c r="Z396" s="685"/>
      <c r="AA396" s="685"/>
      <c r="AB396" s="685"/>
      <c r="AC396" s="685"/>
      <c r="AD396" s="685"/>
      <c r="AE396" s="685"/>
      <c r="AF396" s="685"/>
      <c r="AG396" s="685"/>
      <c r="AH396" s="685"/>
      <c r="AI396" s="685"/>
      <c r="AJ396" s="685"/>
      <c r="AK396" s="685"/>
      <c r="AL396" s="707"/>
      <c r="AM396" s="708"/>
      <c r="AN396" s="685"/>
      <c r="AO396" s="685"/>
      <c r="AP396" s="685"/>
      <c r="AQ396" s="685"/>
      <c r="AR396" s="685"/>
      <c r="AS396" s="685"/>
      <c r="AT396" s="685"/>
    </row>
    <row r="397" spans="1:46" x14ac:dyDescent="0.3">
      <c r="A397" s="709"/>
      <c r="B397" s="709"/>
      <c r="C397" s="709"/>
      <c r="D397" s="710"/>
      <c r="E397" s="709"/>
      <c r="F397" s="709"/>
      <c r="G397" s="710"/>
      <c r="H397" s="709"/>
      <c r="I397" s="711"/>
      <c r="J397" s="709"/>
      <c r="K397" s="709"/>
      <c r="L397" s="709"/>
      <c r="M397" s="618"/>
      <c r="N397" s="618"/>
      <c r="O397" s="709"/>
      <c r="P397" s="709"/>
      <c r="Q397" s="709"/>
      <c r="R397" s="709"/>
      <c r="S397" s="709"/>
      <c r="T397" s="709"/>
      <c r="U397" s="709"/>
      <c r="V397" s="709"/>
      <c r="W397" s="709"/>
      <c r="X397" s="709"/>
      <c r="Y397" s="709"/>
      <c r="Z397" s="709"/>
      <c r="AA397" s="709"/>
      <c r="AB397" s="709"/>
      <c r="AC397" s="709"/>
      <c r="AD397" s="709"/>
      <c r="AE397" s="709"/>
      <c r="AF397" s="709"/>
      <c r="AG397" s="709"/>
      <c r="AH397" s="709"/>
      <c r="AI397" s="709"/>
      <c r="AJ397" s="709"/>
      <c r="AK397" s="709"/>
      <c r="AL397" s="712"/>
      <c r="AM397" s="713"/>
      <c r="AN397" s="709"/>
      <c r="AO397" s="709"/>
      <c r="AP397" s="709"/>
      <c r="AQ397" s="709"/>
      <c r="AR397" s="709"/>
      <c r="AS397" s="709"/>
      <c r="AT397" s="685"/>
    </row>
    <row r="398" spans="1:46" x14ac:dyDescent="0.3">
      <c r="A398" s="551"/>
      <c r="B398" s="685"/>
      <c r="C398" s="685"/>
      <c r="D398" s="705"/>
      <c r="E398" s="685"/>
      <c r="F398" s="685"/>
      <c r="G398" s="705"/>
      <c r="H398" s="685"/>
      <c r="I398" s="706"/>
      <c r="J398" s="685"/>
      <c r="K398" s="685"/>
      <c r="L398" s="685"/>
      <c r="M398" s="627"/>
      <c r="N398" s="627"/>
      <c r="O398" s="685"/>
      <c r="P398" s="685"/>
      <c r="Q398" s="685"/>
      <c r="R398" s="685"/>
      <c r="S398" s="685"/>
      <c r="T398" s="685"/>
      <c r="U398" s="685"/>
      <c r="V398" s="685"/>
      <c r="W398" s="685"/>
      <c r="X398" s="685"/>
      <c r="Y398" s="685"/>
      <c r="Z398" s="685"/>
      <c r="AA398" s="685"/>
      <c r="AB398" s="685"/>
      <c r="AC398" s="685"/>
      <c r="AD398" s="685"/>
      <c r="AE398" s="685"/>
      <c r="AF398" s="685"/>
      <c r="AG398" s="685"/>
      <c r="AH398" s="685"/>
      <c r="AI398" s="685"/>
      <c r="AJ398" s="685"/>
      <c r="AK398" s="685"/>
      <c r="AL398" s="707"/>
      <c r="AM398" s="708"/>
      <c r="AN398" s="685"/>
      <c r="AO398" s="685"/>
      <c r="AP398" s="685"/>
      <c r="AQ398" s="685"/>
      <c r="AR398" s="685"/>
      <c r="AS398" s="685"/>
      <c r="AT398" s="685"/>
    </row>
    <row r="399" spans="1:46" x14ac:dyDescent="0.3">
      <c r="A399" s="709"/>
      <c r="B399" s="709"/>
      <c r="C399" s="709"/>
      <c r="D399" s="710"/>
      <c r="E399" s="709"/>
      <c r="F399" s="709"/>
      <c r="G399" s="710"/>
      <c r="H399" s="709"/>
      <c r="I399" s="711"/>
      <c r="J399" s="709"/>
      <c r="K399" s="709"/>
      <c r="L399" s="709"/>
      <c r="M399" s="618"/>
      <c r="N399" s="618"/>
      <c r="O399" s="709"/>
      <c r="P399" s="709"/>
      <c r="Q399" s="709"/>
      <c r="R399" s="709"/>
      <c r="S399" s="709"/>
      <c r="T399" s="709"/>
      <c r="U399" s="709"/>
      <c r="V399" s="709"/>
      <c r="W399" s="709"/>
      <c r="X399" s="709"/>
      <c r="Y399" s="709"/>
      <c r="Z399" s="709"/>
      <c r="AA399" s="709"/>
      <c r="AB399" s="709"/>
      <c r="AC399" s="709"/>
      <c r="AD399" s="709"/>
      <c r="AE399" s="709"/>
      <c r="AF399" s="709"/>
      <c r="AG399" s="709"/>
      <c r="AH399" s="709"/>
      <c r="AI399" s="709"/>
      <c r="AJ399" s="709"/>
      <c r="AK399" s="709"/>
      <c r="AL399" s="712"/>
      <c r="AM399" s="713"/>
      <c r="AN399" s="709"/>
      <c r="AO399" s="709"/>
      <c r="AP399" s="709"/>
      <c r="AQ399" s="709"/>
      <c r="AR399" s="709"/>
      <c r="AS399" s="709"/>
      <c r="AT399" s="685"/>
    </row>
    <row r="400" spans="1:46" x14ac:dyDescent="0.3">
      <c r="A400" s="551"/>
      <c r="B400" s="685"/>
      <c r="C400" s="685"/>
      <c r="D400" s="705"/>
      <c r="E400" s="685"/>
      <c r="F400" s="685"/>
      <c r="G400" s="705"/>
      <c r="H400" s="685"/>
      <c r="I400" s="706"/>
      <c r="J400" s="685"/>
      <c r="K400" s="685"/>
      <c r="L400" s="685"/>
      <c r="M400" s="627"/>
      <c r="N400" s="627"/>
      <c r="O400" s="685"/>
      <c r="P400" s="685"/>
      <c r="Q400" s="685"/>
      <c r="R400" s="685"/>
      <c r="S400" s="685"/>
      <c r="T400" s="685"/>
      <c r="U400" s="685"/>
      <c r="V400" s="685"/>
      <c r="W400" s="685"/>
      <c r="X400" s="685"/>
      <c r="Y400" s="685"/>
      <c r="Z400" s="685"/>
      <c r="AA400" s="685"/>
      <c r="AB400" s="685"/>
      <c r="AC400" s="685"/>
      <c r="AD400" s="685"/>
      <c r="AE400" s="685"/>
      <c r="AF400" s="685"/>
      <c r="AG400" s="685"/>
      <c r="AH400" s="685"/>
      <c r="AI400" s="685"/>
      <c r="AJ400" s="685"/>
      <c r="AK400" s="685"/>
      <c r="AL400" s="707"/>
      <c r="AM400" s="708"/>
      <c r="AN400" s="685"/>
      <c r="AO400" s="685"/>
      <c r="AP400" s="685"/>
      <c r="AQ400" s="685"/>
      <c r="AR400" s="685"/>
      <c r="AS400" s="685"/>
      <c r="AT400" s="685"/>
    </row>
    <row r="401" spans="1:46" x14ac:dyDescent="0.3">
      <c r="A401" s="709"/>
      <c r="B401" s="709"/>
      <c r="C401" s="709"/>
      <c r="D401" s="710"/>
      <c r="E401" s="709"/>
      <c r="F401" s="709"/>
      <c r="G401" s="710"/>
      <c r="H401" s="709"/>
      <c r="I401" s="711"/>
      <c r="J401" s="709"/>
      <c r="K401" s="709"/>
      <c r="L401" s="709"/>
      <c r="M401" s="618"/>
      <c r="N401" s="618"/>
      <c r="O401" s="709"/>
      <c r="P401" s="709"/>
      <c r="Q401" s="709"/>
      <c r="R401" s="709"/>
      <c r="S401" s="709"/>
      <c r="T401" s="709"/>
      <c r="U401" s="709"/>
      <c r="V401" s="709"/>
      <c r="W401" s="709"/>
      <c r="X401" s="709"/>
      <c r="Y401" s="709"/>
      <c r="Z401" s="709"/>
      <c r="AA401" s="709"/>
      <c r="AB401" s="709"/>
      <c r="AC401" s="709"/>
      <c r="AD401" s="709"/>
      <c r="AE401" s="709"/>
      <c r="AF401" s="709"/>
      <c r="AG401" s="709"/>
      <c r="AH401" s="709"/>
      <c r="AI401" s="709"/>
      <c r="AJ401" s="709"/>
      <c r="AK401" s="709"/>
      <c r="AL401" s="712"/>
      <c r="AM401" s="713"/>
      <c r="AN401" s="709"/>
      <c r="AO401" s="709"/>
      <c r="AP401" s="709"/>
      <c r="AQ401" s="709"/>
      <c r="AR401" s="709"/>
      <c r="AS401" s="709"/>
      <c r="AT401" s="685"/>
    </row>
    <row r="402" spans="1:46" x14ac:dyDescent="0.3">
      <c r="A402" s="551"/>
      <c r="B402" s="685"/>
      <c r="C402" s="685"/>
      <c r="D402" s="705"/>
      <c r="E402" s="685"/>
      <c r="F402" s="685"/>
      <c r="G402" s="705"/>
      <c r="H402" s="685"/>
      <c r="I402" s="706"/>
      <c r="J402" s="685"/>
      <c r="K402" s="685"/>
      <c r="L402" s="685"/>
      <c r="M402" s="627"/>
      <c r="N402" s="627"/>
      <c r="O402" s="685"/>
      <c r="P402" s="685"/>
      <c r="Q402" s="685"/>
      <c r="R402" s="685"/>
      <c r="S402" s="685"/>
      <c r="T402" s="685"/>
      <c r="U402" s="685"/>
      <c r="V402" s="685"/>
      <c r="W402" s="685"/>
      <c r="X402" s="685"/>
      <c r="Y402" s="685"/>
      <c r="Z402" s="685"/>
      <c r="AA402" s="685"/>
      <c r="AB402" s="685"/>
      <c r="AC402" s="685"/>
      <c r="AD402" s="685"/>
      <c r="AE402" s="685"/>
      <c r="AF402" s="685"/>
      <c r="AG402" s="685"/>
      <c r="AH402" s="685"/>
      <c r="AI402" s="685"/>
      <c r="AJ402" s="685"/>
      <c r="AK402" s="685"/>
      <c r="AL402" s="707"/>
      <c r="AM402" s="708"/>
      <c r="AN402" s="685"/>
      <c r="AO402" s="685"/>
      <c r="AP402" s="685"/>
      <c r="AQ402" s="685"/>
      <c r="AR402" s="685"/>
      <c r="AS402" s="685"/>
      <c r="AT402" s="685"/>
    </row>
    <row r="403" spans="1:46" x14ac:dyDescent="0.3">
      <c r="A403" s="709"/>
      <c r="B403" s="709"/>
      <c r="C403" s="709"/>
      <c r="D403" s="710"/>
      <c r="E403" s="709"/>
      <c r="F403" s="709"/>
      <c r="G403" s="710"/>
      <c r="H403" s="709"/>
      <c r="I403" s="711"/>
      <c r="J403" s="709"/>
      <c r="K403" s="709"/>
      <c r="L403" s="709"/>
      <c r="M403" s="618"/>
      <c r="N403" s="618"/>
      <c r="O403" s="709"/>
      <c r="P403" s="709"/>
      <c r="Q403" s="709"/>
      <c r="R403" s="709"/>
      <c r="S403" s="709"/>
      <c r="T403" s="709"/>
      <c r="U403" s="709"/>
      <c r="V403" s="709"/>
      <c r="W403" s="709"/>
      <c r="X403" s="709"/>
      <c r="Y403" s="709"/>
      <c r="Z403" s="709"/>
      <c r="AA403" s="709"/>
      <c r="AB403" s="709"/>
      <c r="AC403" s="709"/>
      <c r="AD403" s="709"/>
      <c r="AE403" s="709"/>
      <c r="AF403" s="709"/>
      <c r="AG403" s="709"/>
      <c r="AH403" s="709"/>
      <c r="AI403" s="709"/>
      <c r="AJ403" s="709"/>
      <c r="AK403" s="709"/>
      <c r="AL403" s="712"/>
      <c r="AM403" s="713"/>
      <c r="AN403" s="709"/>
      <c r="AO403" s="709"/>
      <c r="AP403" s="709"/>
      <c r="AQ403" s="709"/>
      <c r="AR403" s="709"/>
      <c r="AS403" s="709"/>
      <c r="AT403" s="685"/>
    </row>
    <row r="404" spans="1:46" x14ac:dyDescent="0.3">
      <c r="A404" s="551"/>
      <c r="B404" s="685"/>
      <c r="C404" s="685"/>
      <c r="D404" s="705"/>
      <c r="E404" s="685"/>
      <c r="F404" s="685"/>
      <c r="G404" s="705"/>
      <c r="H404" s="685"/>
      <c r="I404" s="706"/>
      <c r="J404" s="685"/>
      <c r="K404" s="685"/>
      <c r="L404" s="685"/>
      <c r="M404" s="627"/>
      <c r="N404" s="627"/>
      <c r="O404" s="685"/>
      <c r="P404" s="685"/>
      <c r="Q404" s="685"/>
      <c r="R404" s="685"/>
      <c r="S404" s="685"/>
      <c r="T404" s="685"/>
      <c r="U404" s="685"/>
      <c r="V404" s="685"/>
      <c r="W404" s="685"/>
      <c r="X404" s="685"/>
      <c r="Y404" s="685"/>
      <c r="Z404" s="685"/>
      <c r="AA404" s="685"/>
      <c r="AB404" s="685"/>
      <c r="AC404" s="685"/>
      <c r="AD404" s="685"/>
      <c r="AE404" s="685"/>
      <c r="AF404" s="685"/>
      <c r="AG404" s="685"/>
      <c r="AH404" s="685"/>
      <c r="AI404" s="685"/>
      <c r="AJ404" s="685"/>
      <c r="AK404" s="685"/>
      <c r="AL404" s="707"/>
      <c r="AM404" s="708"/>
      <c r="AN404" s="685"/>
      <c r="AO404" s="685"/>
      <c r="AP404" s="685"/>
      <c r="AQ404" s="685"/>
      <c r="AR404" s="685"/>
      <c r="AS404" s="685"/>
      <c r="AT404" s="685"/>
    </row>
    <row r="405" spans="1:46" x14ac:dyDescent="0.3">
      <c r="A405" s="709"/>
      <c r="B405" s="709"/>
      <c r="C405" s="709"/>
      <c r="D405" s="710"/>
      <c r="E405" s="709"/>
      <c r="F405" s="709"/>
      <c r="G405" s="710"/>
      <c r="H405" s="709"/>
      <c r="I405" s="711"/>
      <c r="J405" s="709"/>
      <c r="K405" s="709"/>
      <c r="L405" s="709"/>
      <c r="M405" s="618"/>
      <c r="N405" s="618"/>
      <c r="O405" s="709"/>
      <c r="P405" s="709"/>
      <c r="Q405" s="709"/>
      <c r="R405" s="709"/>
      <c r="S405" s="709"/>
      <c r="T405" s="709"/>
      <c r="U405" s="709"/>
      <c r="V405" s="709"/>
      <c r="W405" s="709"/>
      <c r="X405" s="709"/>
      <c r="Y405" s="709"/>
      <c r="Z405" s="709"/>
      <c r="AA405" s="709"/>
      <c r="AB405" s="709"/>
      <c r="AC405" s="709"/>
      <c r="AD405" s="709"/>
      <c r="AE405" s="709"/>
      <c r="AF405" s="709"/>
      <c r="AG405" s="709"/>
      <c r="AH405" s="709"/>
      <c r="AI405" s="709"/>
      <c r="AJ405" s="709"/>
      <c r="AK405" s="709"/>
      <c r="AL405" s="712"/>
      <c r="AM405" s="713"/>
      <c r="AN405" s="709"/>
      <c r="AO405" s="709"/>
      <c r="AP405" s="709"/>
      <c r="AQ405" s="709"/>
      <c r="AR405" s="709"/>
      <c r="AS405" s="709"/>
      <c r="AT405" s="685"/>
    </row>
    <row r="406" spans="1:46" x14ac:dyDescent="0.3">
      <c r="A406" s="551"/>
      <c r="B406" s="685"/>
      <c r="C406" s="685"/>
      <c r="D406" s="705"/>
      <c r="E406" s="685"/>
      <c r="F406" s="685"/>
      <c r="G406" s="705"/>
      <c r="H406" s="685"/>
      <c r="I406" s="706"/>
      <c r="J406" s="685"/>
      <c r="K406" s="685"/>
      <c r="L406" s="685"/>
      <c r="M406" s="627"/>
      <c r="N406" s="627"/>
      <c r="O406" s="685"/>
      <c r="P406" s="685"/>
      <c r="Q406" s="685"/>
      <c r="R406" s="685"/>
      <c r="S406" s="685"/>
      <c r="T406" s="685"/>
      <c r="U406" s="685"/>
      <c r="V406" s="685"/>
      <c r="W406" s="685"/>
      <c r="X406" s="685"/>
      <c r="Y406" s="685"/>
      <c r="Z406" s="685"/>
      <c r="AA406" s="685"/>
      <c r="AB406" s="685"/>
      <c r="AC406" s="685"/>
      <c r="AD406" s="685"/>
      <c r="AE406" s="685"/>
      <c r="AF406" s="685"/>
      <c r="AG406" s="685"/>
      <c r="AH406" s="685"/>
      <c r="AI406" s="685"/>
      <c r="AJ406" s="685"/>
      <c r="AK406" s="685"/>
      <c r="AL406" s="707"/>
      <c r="AM406" s="708"/>
      <c r="AN406" s="685"/>
      <c r="AO406" s="685"/>
      <c r="AP406" s="685"/>
      <c r="AQ406" s="685"/>
      <c r="AR406" s="685"/>
      <c r="AS406" s="685"/>
      <c r="AT406" s="685"/>
    </row>
    <row r="407" spans="1:46" x14ac:dyDescent="0.3">
      <c r="A407" s="709"/>
      <c r="B407" s="709"/>
      <c r="C407" s="709"/>
      <c r="D407" s="710"/>
      <c r="E407" s="709"/>
      <c r="F407" s="709"/>
      <c r="G407" s="710"/>
      <c r="H407" s="709"/>
      <c r="I407" s="711"/>
      <c r="J407" s="709"/>
      <c r="K407" s="709"/>
      <c r="L407" s="709"/>
      <c r="M407" s="618"/>
      <c r="N407" s="618"/>
      <c r="O407" s="709"/>
      <c r="P407" s="709"/>
      <c r="Q407" s="709"/>
      <c r="R407" s="709"/>
      <c r="S407" s="709"/>
      <c r="T407" s="709"/>
      <c r="U407" s="709"/>
      <c r="V407" s="709"/>
      <c r="W407" s="709"/>
      <c r="X407" s="709"/>
      <c r="Y407" s="709"/>
      <c r="Z407" s="709"/>
      <c r="AA407" s="709"/>
      <c r="AB407" s="709"/>
      <c r="AC407" s="709"/>
      <c r="AD407" s="709"/>
      <c r="AE407" s="709"/>
      <c r="AF407" s="709"/>
      <c r="AG407" s="709"/>
      <c r="AH407" s="709"/>
      <c r="AI407" s="709"/>
      <c r="AJ407" s="709"/>
      <c r="AK407" s="709"/>
      <c r="AL407" s="712"/>
      <c r="AM407" s="713"/>
      <c r="AN407" s="709"/>
      <c r="AO407" s="709"/>
      <c r="AP407" s="709"/>
      <c r="AQ407" s="709"/>
      <c r="AR407" s="709"/>
      <c r="AS407" s="709"/>
      <c r="AT407" s="685"/>
    </row>
    <row r="408" spans="1:46" x14ac:dyDescent="0.3">
      <c r="A408" s="551"/>
      <c r="B408" s="685"/>
      <c r="C408" s="685"/>
      <c r="D408" s="705"/>
      <c r="E408" s="685"/>
      <c r="F408" s="685"/>
      <c r="G408" s="705"/>
      <c r="H408" s="685"/>
      <c r="I408" s="706"/>
      <c r="J408" s="685"/>
      <c r="K408" s="685"/>
      <c r="L408" s="685"/>
      <c r="M408" s="627"/>
      <c r="N408" s="627"/>
      <c r="O408" s="685"/>
      <c r="P408" s="685"/>
      <c r="Q408" s="685"/>
      <c r="R408" s="685"/>
      <c r="S408" s="685"/>
      <c r="T408" s="685"/>
      <c r="U408" s="685"/>
      <c r="V408" s="685"/>
      <c r="W408" s="685"/>
      <c r="X408" s="685"/>
      <c r="Y408" s="685"/>
      <c r="Z408" s="685"/>
      <c r="AA408" s="685"/>
      <c r="AB408" s="685"/>
      <c r="AC408" s="685"/>
      <c r="AD408" s="685"/>
      <c r="AE408" s="685"/>
      <c r="AF408" s="685"/>
      <c r="AG408" s="685"/>
      <c r="AH408" s="685"/>
      <c r="AI408" s="685"/>
      <c r="AJ408" s="685"/>
      <c r="AK408" s="685"/>
      <c r="AL408" s="707"/>
      <c r="AM408" s="708"/>
      <c r="AN408" s="685"/>
      <c r="AO408" s="685"/>
      <c r="AP408" s="685"/>
      <c r="AQ408" s="685"/>
      <c r="AR408" s="685"/>
      <c r="AS408" s="685"/>
      <c r="AT408" s="685"/>
    </row>
    <row r="409" spans="1:46" x14ac:dyDescent="0.3">
      <c r="A409" s="709"/>
      <c r="B409" s="709"/>
      <c r="C409" s="709"/>
      <c r="D409" s="710"/>
      <c r="E409" s="709"/>
      <c r="F409" s="709"/>
      <c r="G409" s="710"/>
      <c r="H409" s="709"/>
      <c r="I409" s="711"/>
      <c r="J409" s="709"/>
      <c r="K409" s="709"/>
      <c r="L409" s="709"/>
      <c r="M409" s="618"/>
      <c r="N409" s="618"/>
      <c r="O409" s="709"/>
      <c r="P409" s="709"/>
      <c r="Q409" s="709"/>
      <c r="R409" s="709"/>
      <c r="S409" s="709"/>
      <c r="T409" s="709"/>
      <c r="U409" s="709"/>
      <c r="V409" s="709"/>
      <c r="W409" s="709"/>
      <c r="X409" s="709"/>
      <c r="Y409" s="709"/>
      <c r="Z409" s="709"/>
      <c r="AA409" s="709"/>
      <c r="AB409" s="709"/>
      <c r="AC409" s="709"/>
      <c r="AD409" s="709"/>
      <c r="AE409" s="709"/>
      <c r="AF409" s="709"/>
      <c r="AG409" s="709"/>
      <c r="AH409" s="709"/>
      <c r="AI409" s="709"/>
      <c r="AJ409" s="709"/>
      <c r="AK409" s="709"/>
      <c r="AL409" s="712"/>
      <c r="AM409" s="713"/>
      <c r="AN409" s="709"/>
      <c r="AO409" s="709"/>
      <c r="AP409" s="709"/>
      <c r="AQ409" s="709"/>
      <c r="AR409" s="709"/>
      <c r="AS409" s="709"/>
      <c r="AT409" s="685"/>
    </row>
    <row r="410" spans="1:46" x14ac:dyDescent="0.3">
      <c r="A410" s="551"/>
      <c r="B410" s="685"/>
      <c r="C410" s="685"/>
      <c r="D410" s="705"/>
      <c r="E410" s="685"/>
      <c r="F410" s="685"/>
      <c r="G410" s="705"/>
      <c r="H410" s="685"/>
      <c r="I410" s="706"/>
      <c r="J410" s="685"/>
      <c r="K410" s="685"/>
      <c r="L410" s="685"/>
      <c r="M410" s="627"/>
      <c r="N410" s="627"/>
      <c r="O410" s="685"/>
      <c r="P410" s="685"/>
      <c r="Q410" s="685"/>
      <c r="R410" s="685"/>
      <c r="S410" s="685"/>
      <c r="T410" s="685"/>
      <c r="U410" s="685"/>
      <c r="V410" s="685"/>
      <c r="W410" s="685"/>
      <c r="X410" s="685"/>
      <c r="Y410" s="685"/>
      <c r="Z410" s="685"/>
      <c r="AA410" s="685"/>
      <c r="AB410" s="685"/>
      <c r="AC410" s="685"/>
      <c r="AD410" s="685"/>
      <c r="AE410" s="685"/>
      <c r="AF410" s="685"/>
      <c r="AG410" s="685"/>
      <c r="AH410" s="685"/>
      <c r="AI410" s="685"/>
      <c r="AJ410" s="685"/>
      <c r="AK410" s="685"/>
      <c r="AL410" s="707"/>
      <c r="AM410" s="708"/>
      <c r="AN410" s="685"/>
      <c r="AO410" s="685"/>
      <c r="AP410" s="685"/>
      <c r="AQ410" s="685"/>
      <c r="AR410" s="685"/>
      <c r="AS410" s="685"/>
      <c r="AT410" s="685"/>
    </row>
    <row r="411" spans="1:46" x14ac:dyDescent="0.3">
      <c r="A411" s="709"/>
      <c r="B411" s="709"/>
      <c r="C411" s="709"/>
      <c r="D411" s="710"/>
      <c r="E411" s="709"/>
      <c r="F411" s="709"/>
      <c r="G411" s="710"/>
      <c r="H411" s="709"/>
      <c r="I411" s="711"/>
      <c r="J411" s="709"/>
      <c r="K411" s="709"/>
      <c r="L411" s="709"/>
      <c r="M411" s="618"/>
      <c r="N411" s="618"/>
      <c r="O411" s="709"/>
      <c r="P411" s="709"/>
      <c r="Q411" s="709"/>
      <c r="R411" s="709"/>
      <c r="S411" s="709"/>
      <c r="T411" s="709"/>
      <c r="U411" s="709"/>
      <c r="V411" s="709"/>
      <c r="W411" s="709"/>
      <c r="X411" s="709"/>
      <c r="Y411" s="709"/>
      <c r="Z411" s="709"/>
      <c r="AA411" s="709"/>
      <c r="AB411" s="709"/>
      <c r="AC411" s="709"/>
      <c r="AD411" s="709"/>
      <c r="AE411" s="709"/>
      <c r="AF411" s="709"/>
      <c r="AG411" s="709"/>
      <c r="AH411" s="709"/>
      <c r="AI411" s="709"/>
      <c r="AJ411" s="709"/>
      <c r="AK411" s="709"/>
      <c r="AL411" s="712"/>
      <c r="AM411" s="713"/>
      <c r="AN411" s="709"/>
      <c r="AO411" s="709"/>
      <c r="AP411" s="709"/>
      <c r="AQ411" s="709"/>
      <c r="AR411" s="709"/>
      <c r="AS411" s="709"/>
      <c r="AT411" s="685"/>
    </row>
    <row r="412" spans="1:46" x14ac:dyDescent="0.3">
      <c r="A412" s="551"/>
      <c r="B412" s="685"/>
      <c r="C412" s="685"/>
      <c r="D412" s="705"/>
      <c r="E412" s="685"/>
      <c r="F412" s="685"/>
      <c r="G412" s="705"/>
      <c r="H412" s="685"/>
      <c r="I412" s="706"/>
      <c r="J412" s="685"/>
      <c r="K412" s="685"/>
      <c r="L412" s="685"/>
      <c r="M412" s="627"/>
      <c r="N412" s="627"/>
      <c r="O412" s="685"/>
      <c r="P412" s="685"/>
      <c r="Q412" s="685"/>
      <c r="R412" s="685"/>
      <c r="S412" s="685"/>
      <c r="T412" s="685"/>
      <c r="U412" s="685"/>
      <c r="V412" s="685"/>
      <c r="W412" s="685"/>
      <c r="X412" s="685"/>
      <c r="Y412" s="685"/>
      <c r="Z412" s="685"/>
      <c r="AA412" s="685"/>
      <c r="AB412" s="685"/>
      <c r="AC412" s="685"/>
      <c r="AD412" s="685"/>
      <c r="AE412" s="685"/>
      <c r="AF412" s="685"/>
      <c r="AG412" s="685"/>
      <c r="AH412" s="685"/>
      <c r="AI412" s="685"/>
      <c r="AJ412" s="685"/>
      <c r="AK412" s="685"/>
      <c r="AL412" s="707"/>
      <c r="AM412" s="708"/>
      <c r="AN412" s="685"/>
      <c r="AO412" s="685"/>
      <c r="AP412" s="685"/>
      <c r="AQ412" s="685"/>
      <c r="AR412" s="685"/>
      <c r="AS412" s="685"/>
      <c r="AT412" s="685"/>
    </row>
    <row r="413" spans="1:46" x14ac:dyDescent="0.3">
      <c r="A413" s="709"/>
      <c r="B413" s="709"/>
      <c r="C413" s="709"/>
      <c r="D413" s="710"/>
      <c r="E413" s="709"/>
      <c r="F413" s="709"/>
      <c r="G413" s="710"/>
      <c r="H413" s="709"/>
      <c r="I413" s="711"/>
      <c r="J413" s="709"/>
      <c r="K413" s="709"/>
      <c r="L413" s="709"/>
      <c r="M413" s="618"/>
      <c r="N413" s="618"/>
      <c r="O413" s="709"/>
      <c r="P413" s="709"/>
      <c r="Q413" s="709"/>
      <c r="R413" s="709"/>
      <c r="S413" s="709"/>
      <c r="T413" s="709"/>
      <c r="U413" s="709"/>
      <c r="V413" s="709"/>
      <c r="W413" s="709"/>
      <c r="X413" s="709"/>
      <c r="Y413" s="709"/>
      <c r="Z413" s="709"/>
      <c r="AA413" s="709"/>
      <c r="AB413" s="709"/>
      <c r="AC413" s="709"/>
      <c r="AD413" s="709"/>
      <c r="AE413" s="709"/>
      <c r="AF413" s="709"/>
      <c r="AG413" s="709"/>
      <c r="AH413" s="709"/>
      <c r="AI413" s="709"/>
      <c r="AJ413" s="709"/>
      <c r="AK413" s="709"/>
      <c r="AL413" s="712"/>
      <c r="AM413" s="713"/>
      <c r="AN413" s="709"/>
      <c r="AO413" s="709"/>
      <c r="AP413" s="709"/>
      <c r="AQ413" s="709"/>
      <c r="AR413" s="709"/>
      <c r="AS413" s="709"/>
      <c r="AT413" s="685"/>
    </row>
    <row r="414" spans="1:46" x14ac:dyDescent="0.3">
      <c r="A414" s="551"/>
      <c r="B414" s="685"/>
      <c r="C414" s="685"/>
      <c r="D414" s="705"/>
      <c r="E414" s="685"/>
      <c r="F414" s="685"/>
      <c r="G414" s="705"/>
      <c r="H414" s="685"/>
      <c r="I414" s="706"/>
      <c r="J414" s="685"/>
      <c r="K414" s="685"/>
      <c r="L414" s="685"/>
      <c r="M414" s="627"/>
      <c r="N414" s="627"/>
      <c r="O414" s="685"/>
      <c r="P414" s="685"/>
      <c r="Q414" s="685"/>
      <c r="R414" s="685"/>
      <c r="S414" s="685"/>
      <c r="T414" s="685"/>
      <c r="U414" s="685"/>
      <c r="V414" s="685"/>
      <c r="W414" s="685"/>
      <c r="X414" s="685"/>
      <c r="Y414" s="685"/>
      <c r="Z414" s="685"/>
      <c r="AA414" s="685"/>
      <c r="AB414" s="685"/>
      <c r="AC414" s="685"/>
      <c r="AD414" s="685"/>
      <c r="AE414" s="685"/>
      <c r="AF414" s="685"/>
      <c r="AG414" s="685"/>
      <c r="AH414" s="685"/>
      <c r="AI414" s="685"/>
      <c r="AJ414" s="685"/>
      <c r="AK414" s="685"/>
      <c r="AL414" s="707"/>
      <c r="AM414" s="708"/>
      <c r="AN414" s="685"/>
      <c r="AO414" s="685"/>
      <c r="AP414" s="685"/>
      <c r="AQ414" s="685"/>
      <c r="AR414" s="685"/>
      <c r="AS414" s="685"/>
      <c r="AT414" s="685"/>
    </row>
    <row r="415" spans="1:46" x14ac:dyDescent="0.3">
      <c r="A415" s="709"/>
      <c r="B415" s="709"/>
      <c r="C415" s="709"/>
      <c r="D415" s="710"/>
      <c r="E415" s="709"/>
      <c r="F415" s="709"/>
      <c r="G415" s="710"/>
      <c r="H415" s="709"/>
      <c r="I415" s="711"/>
      <c r="J415" s="709"/>
      <c r="K415" s="709"/>
      <c r="L415" s="709"/>
      <c r="M415" s="618"/>
      <c r="N415" s="618"/>
      <c r="O415" s="709"/>
      <c r="P415" s="709"/>
      <c r="Q415" s="709"/>
      <c r="R415" s="709"/>
      <c r="S415" s="709"/>
      <c r="T415" s="709"/>
      <c r="U415" s="709"/>
      <c r="V415" s="709"/>
      <c r="W415" s="709"/>
      <c r="X415" s="709"/>
      <c r="Y415" s="709"/>
      <c r="Z415" s="709"/>
      <c r="AA415" s="709"/>
      <c r="AB415" s="709"/>
      <c r="AC415" s="709"/>
      <c r="AD415" s="709"/>
      <c r="AE415" s="709"/>
      <c r="AF415" s="709"/>
      <c r="AG415" s="709"/>
      <c r="AH415" s="709"/>
      <c r="AI415" s="709"/>
      <c r="AJ415" s="709"/>
      <c r="AK415" s="709"/>
      <c r="AL415" s="712"/>
      <c r="AM415" s="713"/>
      <c r="AN415" s="709"/>
      <c r="AO415" s="709"/>
      <c r="AP415" s="709"/>
      <c r="AQ415" s="709"/>
      <c r="AR415" s="709"/>
      <c r="AS415" s="709"/>
      <c r="AT415" s="685"/>
    </row>
    <row r="416" spans="1:46" x14ac:dyDescent="0.3">
      <c r="A416" s="551"/>
      <c r="B416" s="685"/>
      <c r="C416" s="685"/>
      <c r="D416" s="705"/>
      <c r="E416" s="685"/>
      <c r="F416" s="685"/>
      <c r="G416" s="705"/>
      <c r="H416" s="685"/>
      <c r="I416" s="706"/>
      <c r="J416" s="685"/>
      <c r="K416" s="685"/>
      <c r="L416" s="685"/>
      <c r="M416" s="627"/>
      <c r="N416" s="627"/>
      <c r="O416" s="685"/>
      <c r="P416" s="685"/>
      <c r="Q416" s="685"/>
      <c r="R416" s="685"/>
      <c r="S416" s="685"/>
      <c r="T416" s="685"/>
      <c r="U416" s="685"/>
      <c r="V416" s="685"/>
      <c r="W416" s="685"/>
      <c r="X416" s="685"/>
      <c r="Y416" s="685"/>
      <c r="Z416" s="685"/>
      <c r="AA416" s="685"/>
      <c r="AB416" s="685"/>
      <c r="AC416" s="685"/>
      <c r="AD416" s="685"/>
      <c r="AE416" s="685"/>
      <c r="AF416" s="685"/>
      <c r="AG416" s="685"/>
      <c r="AH416" s="685"/>
      <c r="AI416" s="685"/>
      <c r="AJ416" s="685"/>
      <c r="AK416" s="685"/>
      <c r="AL416" s="707"/>
      <c r="AM416" s="708"/>
      <c r="AN416" s="685"/>
      <c r="AO416" s="685"/>
      <c r="AP416" s="685"/>
      <c r="AQ416" s="685"/>
      <c r="AR416" s="685"/>
      <c r="AS416" s="685"/>
      <c r="AT416" s="685"/>
    </row>
    <row r="417" spans="1:46" x14ac:dyDescent="0.3">
      <c r="A417" s="709"/>
      <c r="B417" s="709"/>
      <c r="C417" s="709"/>
      <c r="D417" s="710"/>
      <c r="E417" s="709"/>
      <c r="F417" s="709"/>
      <c r="G417" s="710"/>
      <c r="H417" s="709"/>
      <c r="I417" s="711"/>
      <c r="J417" s="709"/>
      <c r="K417" s="709"/>
      <c r="L417" s="709"/>
      <c r="M417" s="618"/>
      <c r="N417" s="618"/>
      <c r="O417" s="709"/>
      <c r="P417" s="709"/>
      <c r="Q417" s="709"/>
      <c r="R417" s="709"/>
      <c r="S417" s="709"/>
      <c r="T417" s="709"/>
      <c r="U417" s="709"/>
      <c r="V417" s="709"/>
      <c r="W417" s="709"/>
      <c r="X417" s="709"/>
      <c r="Y417" s="709"/>
      <c r="Z417" s="709"/>
      <c r="AA417" s="709"/>
      <c r="AB417" s="709"/>
      <c r="AC417" s="709"/>
      <c r="AD417" s="709"/>
      <c r="AE417" s="709"/>
      <c r="AF417" s="709"/>
      <c r="AG417" s="709"/>
      <c r="AH417" s="709"/>
      <c r="AI417" s="709"/>
      <c r="AJ417" s="709"/>
      <c r="AK417" s="709"/>
      <c r="AL417" s="712"/>
      <c r="AM417" s="713"/>
      <c r="AN417" s="709"/>
      <c r="AO417" s="709"/>
      <c r="AP417" s="709"/>
      <c r="AQ417" s="709"/>
      <c r="AR417" s="709"/>
      <c r="AS417" s="709"/>
      <c r="AT417" s="685"/>
    </row>
    <row r="418" spans="1:46" x14ac:dyDescent="0.3">
      <c r="A418" s="551"/>
      <c r="B418" s="685"/>
      <c r="C418" s="685"/>
      <c r="D418" s="705"/>
      <c r="E418" s="685"/>
      <c r="F418" s="685"/>
      <c r="G418" s="705"/>
      <c r="H418" s="685"/>
      <c r="I418" s="706"/>
      <c r="J418" s="685"/>
      <c r="K418" s="685"/>
      <c r="L418" s="685"/>
      <c r="M418" s="627"/>
      <c r="N418" s="627"/>
      <c r="O418" s="685"/>
      <c r="P418" s="685"/>
      <c r="Q418" s="685"/>
      <c r="R418" s="685"/>
      <c r="S418" s="685"/>
      <c r="T418" s="685"/>
      <c r="U418" s="685"/>
      <c r="V418" s="685"/>
      <c r="W418" s="685"/>
      <c r="X418" s="685"/>
      <c r="Y418" s="685"/>
      <c r="Z418" s="685"/>
      <c r="AA418" s="685"/>
      <c r="AB418" s="685"/>
      <c r="AC418" s="685"/>
      <c r="AD418" s="685"/>
      <c r="AE418" s="685"/>
      <c r="AF418" s="685"/>
      <c r="AG418" s="685"/>
      <c r="AH418" s="685"/>
      <c r="AI418" s="685"/>
      <c r="AJ418" s="685"/>
      <c r="AK418" s="685"/>
      <c r="AL418" s="707"/>
      <c r="AM418" s="708"/>
      <c r="AN418" s="685"/>
      <c r="AO418" s="685"/>
      <c r="AP418" s="685"/>
      <c r="AQ418" s="685"/>
      <c r="AR418" s="685"/>
      <c r="AS418" s="685"/>
      <c r="AT418" s="685"/>
    </row>
    <row r="419" spans="1:46" x14ac:dyDescent="0.3">
      <c r="A419" s="709"/>
      <c r="B419" s="709"/>
      <c r="C419" s="709"/>
      <c r="D419" s="710"/>
      <c r="E419" s="709"/>
      <c r="F419" s="709"/>
      <c r="G419" s="710"/>
      <c r="H419" s="709"/>
      <c r="I419" s="711"/>
      <c r="J419" s="709"/>
      <c r="K419" s="709"/>
      <c r="L419" s="709"/>
      <c r="M419" s="618"/>
      <c r="N419" s="618"/>
      <c r="O419" s="709"/>
      <c r="P419" s="709"/>
      <c r="Q419" s="709"/>
      <c r="R419" s="709"/>
      <c r="S419" s="709"/>
      <c r="T419" s="709"/>
      <c r="U419" s="709"/>
      <c r="V419" s="709"/>
      <c r="W419" s="709"/>
      <c r="X419" s="709"/>
      <c r="Y419" s="709"/>
      <c r="Z419" s="709"/>
      <c r="AA419" s="709"/>
      <c r="AB419" s="709"/>
      <c r="AC419" s="709"/>
      <c r="AD419" s="709"/>
      <c r="AE419" s="709"/>
      <c r="AF419" s="709"/>
      <c r="AG419" s="709"/>
      <c r="AH419" s="709"/>
      <c r="AI419" s="709"/>
      <c r="AJ419" s="709"/>
      <c r="AK419" s="709"/>
      <c r="AL419" s="712"/>
      <c r="AM419" s="713"/>
      <c r="AN419" s="709"/>
      <c r="AO419" s="709"/>
      <c r="AP419" s="709"/>
      <c r="AQ419" s="709"/>
      <c r="AR419" s="709"/>
      <c r="AS419" s="709"/>
      <c r="AT419" s="685"/>
    </row>
    <row r="420" spans="1:46" x14ac:dyDescent="0.3">
      <c r="A420" s="551"/>
      <c r="B420" s="685"/>
      <c r="C420" s="685"/>
      <c r="D420" s="705"/>
      <c r="E420" s="685"/>
      <c r="F420" s="685"/>
      <c r="G420" s="705"/>
      <c r="H420" s="685"/>
      <c r="I420" s="706"/>
      <c r="J420" s="685"/>
      <c r="K420" s="685"/>
      <c r="L420" s="685"/>
      <c r="M420" s="627"/>
      <c r="N420" s="627"/>
      <c r="O420" s="685"/>
      <c r="P420" s="685"/>
      <c r="Q420" s="685"/>
      <c r="R420" s="685"/>
      <c r="S420" s="685"/>
      <c r="T420" s="685"/>
      <c r="U420" s="685"/>
      <c r="V420" s="685"/>
      <c r="W420" s="685"/>
      <c r="X420" s="685"/>
      <c r="Y420" s="685"/>
      <c r="Z420" s="685"/>
      <c r="AA420" s="685"/>
      <c r="AB420" s="685"/>
      <c r="AC420" s="685"/>
      <c r="AD420" s="685"/>
      <c r="AE420" s="685"/>
      <c r="AF420" s="685"/>
      <c r="AG420" s="685"/>
      <c r="AH420" s="685"/>
      <c r="AI420" s="685"/>
      <c r="AJ420" s="685"/>
      <c r="AK420" s="685"/>
      <c r="AL420" s="707"/>
      <c r="AM420" s="708"/>
      <c r="AN420" s="685"/>
      <c r="AO420" s="685"/>
      <c r="AP420" s="685"/>
      <c r="AQ420" s="685"/>
      <c r="AR420" s="685"/>
      <c r="AS420" s="685"/>
      <c r="AT420" s="685"/>
    </row>
    <row r="421" spans="1:46" x14ac:dyDescent="0.3">
      <c r="A421" s="709"/>
      <c r="B421" s="709"/>
      <c r="C421" s="709"/>
      <c r="D421" s="710"/>
      <c r="E421" s="709"/>
      <c r="F421" s="709"/>
      <c r="G421" s="710"/>
      <c r="H421" s="709"/>
      <c r="I421" s="711"/>
      <c r="J421" s="709"/>
      <c r="K421" s="709"/>
      <c r="L421" s="709"/>
      <c r="M421" s="618"/>
      <c r="N421" s="618"/>
      <c r="O421" s="709"/>
      <c r="P421" s="709"/>
      <c r="Q421" s="709"/>
      <c r="R421" s="709"/>
      <c r="S421" s="709"/>
      <c r="T421" s="709"/>
      <c r="U421" s="709"/>
      <c r="V421" s="709"/>
      <c r="W421" s="709"/>
      <c r="X421" s="709"/>
      <c r="Y421" s="709"/>
      <c r="Z421" s="709"/>
      <c r="AA421" s="709"/>
      <c r="AB421" s="709"/>
      <c r="AC421" s="709"/>
      <c r="AD421" s="709"/>
      <c r="AE421" s="709"/>
      <c r="AF421" s="709"/>
      <c r="AG421" s="709"/>
      <c r="AH421" s="709"/>
      <c r="AI421" s="709"/>
      <c r="AJ421" s="709"/>
      <c r="AK421" s="709"/>
      <c r="AL421" s="712"/>
      <c r="AM421" s="713"/>
      <c r="AN421" s="709"/>
      <c r="AO421" s="709"/>
      <c r="AP421" s="709"/>
      <c r="AQ421" s="709"/>
      <c r="AR421" s="709"/>
      <c r="AS421" s="709"/>
      <c r="AT421" s="685"/>
    </row>
    <row r="422" spans="1:46" x14ac:dyDescent="0.3">
      <c r="A422" s="551"/>
      <c r="B422" s="685"/>
      <c r="C422" s="685"/>
      <c r="D422" s="705"/>
      <c r="E422" s="685"/>
      <c r="F422" s="685"/>
      <c r="G422" s="705"/>
      <c r="H422" s="685"/>
      <c r="I422" s="706"/>
      <c r="J422" s="685"/>
      <c r="K422" s="685"/>
      <c r="L422" s="685"/>
      <c r="M422" s="627"/>
      <c r="N422" s="627"/>
      <c r="O422" s="685"/>
      <c r="P422" s="685"/>
      <c r="Q422" s="685"/>
      <c r="R422" s="685"/>
      <c r="S422" s="685"/>
      <c r="T422" s="685"/>
      <c r="U422" s="685"/>
      <c r="V422" s="685"/>
      <c r="W422" s="685"/>
      <c r="X422" s="685"/>
      <c r="Y422" s="685"/>
      <c r="Z422" s="685"/>
      <c r="AA422" s="685"/>
      <c r="AB422" s="685"/>
      <c r="AC422" s="685"/>
      <c r="AD422" s="685"/>
      <c r="AE422" s="685"/>
      <c r="AF422" s="685"/>
      <c r="AG422" s="685"/>
      <c r="AH422" s="685"/>
      <c r="AI422" s="685"/>
      <c r="AJ422" s="685"/>
      <c r="AK422" s="685"/>
      <c r="AL422" s="707"/>
      <c r="AM422" s="708"/>
      <c r="AN422" s="685"/>
      <c r="AO422" s="685"/>
      <c r="AP422" s="685"/>
      <c r="AQ422" s="685"/>
      <c r="AR422" s="685"/>
      <c r="AS422" s="685"/>
      <c r="AT422" s="685"/>
    </row>
    <row r="423" spans="1:46" x14ac:dyDescent="0.3">
      <c r="A423" s="709"/>
      <c r="B423" s="709"/>
      <c r="C423" s="709"/>
      <c r="D423" s="710"/>
      <c r="E423" s="709"/>
      <c r="F423" s="709"/>
      <c r="G423" s="710"/>
      <c r="H423" s="709"/>
      <c r="I423" s="711"/>
      <c r="J423" s="709"/>
      <c r="K423" s="709"/>
      <c r="L423" s="709"/>
      <c r="M423" s="618"/>
      <c r="N423" s="618"/>
      <c r="O423" s="709"/>
      <c r="P423" s="709"/>
      <c r="Q423" s="709"/>
      <c r="R423" s="709"/>
      <c r="S423" s="709"/>
      <c r="T423" s="709"/>
      <c r="U423" s="709"/>
      <c r="V423" s="709"/>
      <c r="W423" s="709"/>
      <c r="X423" s="709"/>
      <c r="Y423" s="709"/>
      <c r="Z423" s="709"/>
      <c r="AA423" s="709"/>
      <c r="AB423" s="709"/>
      <c r="AC423" s="709"/>
      <c r="AD423" s="709"/>
      <c r="AE423" s="709"/>
      <c r="AF423" s="709"/>
      <c r="AG423" s="709"/>
      <c r="AH423" s="709"/>
      <c r="AI423" s="709"/>
      <c r="AJ423" s="709"/>
      <c r="AK423" s="709"/>
      <c r="AL423" s="712"/>
      <c r="AM423" s="713"/>
      <c r="AN423" s="709"/>
      <c r="AO423" s="709"/>
      <c r="AP423" s="709"/>
      <c r="AQ423" s="709"/>
      <c r="AR423" s="709"/>
      <c r="AS423" s="709"/>
      <c r="AT423" s="685"/>
    </row>
    <row r="424" spans="1:46" x14ac:dyDescent="0.3">
      <c r="A424" s="551"/>
      <c r="B424" s="685"/>
      <c r="C424" s="685"/>
      <c r="D424" s="705"/>
      <c r="E424" s="685"/>
      <c r="F424" s="685"/>
      <c r="G424" s="705"/>
      <c r="H424" s="685"/>
      <c r="I424" s="706"/>
      <c r="J424" s="685"/>
      <c r="K424" s="685"/>
      <c r="L424" s="685"/>
      <c r="M424" s="627"/>
      <c r="N424" s="627"/>
      <c r="O424" s="685"/>
      <c r="P424" s="685"/>
      <c r="Q424" s="685"/>
      <c r="R424" s="685"/>
      <c r="S424" s="685"/>
      <c r="T424" s="685"/>
      <c r="U424" s="685"/>
      <c r="V424" s="685"/>
      <c r="W424" s="685"/>
      <c r="X424" s="685"/>
      <c r="Y424" s="685"/>
      <c r="Z424" s="685"/>
      <c r="AA424" s="685"/>
      <c r="AB424" s="685"/>
      <c r="AC424" s="685"/>
      <c r="AD424" s="685"/>
      <c r="AE424" s="685"/>
      <c r="AF424" s="685"/>
      <c r="AG424" s="685"/>
      <c r="AH424" s="685"/>
      <c r="AI424" s="685"/>
      <c r="AJ424" s="685"/>
      <c r="AK424" s="685"/>
      <c r="AL424" s="707"/>
      <c r="AM424" s="708"/>
      <c r="AN424" s="685"/>
      <c r="AO424" s="685"/>
      <c r="AP424" s="685"/>
      <c r="AQ424" s="685"/>
      <c r="AR424" s="685"/>
      <c r="AS424" s="685"/>
      <c r="AT424" s="685"/>
    </row>
    <row r="425" spans="1:46" x14ac:dyDescent="0.3">
      <c r="A425" s="709"/>
      <c r="B425" s="709"/>
      <c r="C425" s="709"/>
      <c r="D425" s="710"/>
      <c r="E425" s="709"/>
      <c r="F425" s="709"/>
      <c r="G425" s="710"/>
      <c r="H425" s="709"/>
      <c r="I425" s="711"/>
      <c r="J425" s="709"/>
      <c r="K425" s="709"/>
      <c r="L425" s="709"/>
      <c r="M425" s="618"/>
      <c r="N425" s="618"/>
      <c r="O425" s="709"/>
      <c r="P425" s="709"/>
      <c r="Q425" s="709"/>
      <c r="R425" s="709"/>
      <c r="S425" s="709"/>
      <c r="T425" s="709"/>
      <c r="U425" s="709"/>
      <c r="V425" s="709"/>
      <c r="W425" s="709"/>
      <c r="X425" s="709"/>
      <c r="Y425" s="709"/>
      <c r="Z425" s="709"/>
      <c r="AA425" s="709"/>
      <c r="AB425" s="709"/>
      <c r="AC425" s="709"/>
      <c r="AD425" s="709"/>
      <c r="AE425" s="709"/>
      <c r="AF425" s="709"/>
      <c r="AG425" s="709"/>
      <c r="AH425" s="709"/>
      <c r="AI425" s="709"/>
      <c r="AJ425" s="709"/>
      <c r="AK425" s="709"/>
      <c r="AL425" s="712"/>
      <c r="AM425" s="713"/>
      <c r="AN425" s="709"/>
      <c r="AO425" s="709"/>
      <c r="AP425" s="709"/>
      <c r="AQ425" s="709"/>
      <c r="AR425" s="709"/>
      <c r="AS425" s="709"/>
      <c r="AT425" s="685"/>
    </row>
    <row r="426" spans="1:46" x14ac:dyDescent="0.3">
      <c r="A426" s="551"/>
      <c r="B426" s="685"/>
      <c r="C426" s="685"/>
      <c r="D426" s="705"/>
      <c r="E426" s="685"/>
      <c r="F426" s="685"/>
      <c r="G426" s="705"/>
      <c r="H426" s="685"/>
      <c r="I426" s="706"/>
      <c r="J426" s="685"/>
      <c r="K426" s="685"/>
      <c r="L426" s="685"/>
      <c r="M426" s="627"/>
      <c r="N426" s="627"/>
      <c r="O426" s="685"/>
      <c r="P426" s="685"/>
      <c r="Q426" s="685"/>
      <c r="R426" s="685"/>
      <c r="S426" s="685"/>
      <c r="T426" s="685"/>
      <c r="U426" s="685"/>
      <c r="V426" s="685"/>
      <c r="W426" s="685"/>
      <c r="X426" s="685"/>
      <c r="Y426" s="685"/>
      <c r="Z426" s="685"/>
      <c r="AA426" s="685"/>
      <c r="AB426" s="685"/>
      <c r="AC426" s="685"/>
      <c r="AD426" s="685"/>
      <c r="AE426" s="685"/>
      <c r="AF426" s="685"/>
      <c r="AG426" s="685"/>
      <c r="AH426" s="685"/>
      <c r="AI426" s="685"/>
      <c r="AJ426" s="685"/>
      <c r="AK426" s="685"/>
      <c r="AL426" s="707"/>
      <c r="AM426" s="708"/>
      <c r="AN426" s="685"/>
      <c r="AO426" s="685"/>
      <c r="AP426" s="685"/>
      <c r="AQ426" s="685"/>
      <c r="AR426" s="685"/>
      <c r="AS426" s="685"/>
      <c r="AT426" s="685"/>
    </row>
    <row r="427" spans="1:46" x14ac:dyDescent="0.3">
      <c r="A427" s="709"/>
      <c r="B427" s="709"/>
      <c r="C427" s="709"/>
      <c r="D427" s="710"/>
      <c r="E427" s="709"/>
      <c r="F427" s="709"/>
      <c r="G427" s="710"/>
      <c r="H427" s="709"/>
      <c r="I427" s="711"/>
      <c r="J427" s="709"/>
      <c r="K427" s="709"/>
      <c r="L427" s="709"/>
      <c r="M427" s="618"/>
      <c r="N427" s="618"/>
      <c r="O427" s="709"/>
      <c r="P427" s="709"/>
      <c r="Q427" s="709"/>
      <c r="R427" s="709"/>
      <c r="S427" s="709"/>
      <c r="T427" s="709"/>
      <c r="U427" s="709"/>
      <c r="V427" s="709"/>
      <c r="W427" s="709"/>
      <c r="X427" s="709"/>
      <c r="Y427" s="709"/>
      <c r="Z427" s="709"/>
      <c r="AA427" s="709"/>
      <c r="AB427" s="709"/>
      <c r="AC427" s="709"/>
      <c r="AD427" s="709"/>
      <c r="AE427" s="709"/>
      <c r="AF427" s="709"/>
      <c r="AG427" s="709"/>
      <c r="AH427" s="709"/>
      <c r="AI427" s="709"/>
      <c r="AJ427" s="709"/>
      <c r="AK427" s="709"/>
      <c r="AL427" s="712"/>
      <c r="AM427" s="713"/>
      <c r="AN427" s="709"/>
      <c r="AO427" s="709"/>
      <c r="AP427" s="709"/>
      <c r="AQ427" s="709"/>
      <c r="AR427" s="709"/>
      <c r="AS427" s="709"/>
      <c r="AT427" s="685"/>
    </row>
    <row r="428" spans="1:46" x14ac:dyDescent="0.3">
      <c r="A428" s="551"/>
      <c r="B428" s="685"/>
      <c r="C428" s="685"/>
      <c r="D428" s="705"/>
      <c r="E428" s="685"/>
      <c r="F428" s="685"/>
      <c r="G428" s="705"/>
      <c r="H428" s="685"/>
      <c r="I428" s="706"/>
      <c r="J428" s="685"/>
      <c r="K428" s="685"/>
      <c r="L428" s="685"/>
      <c r="M428" s="627"/>
      <c r="N428" s="627"/>
      <c r="O428" s="685"/>
      <c r="P428" s="685"/>
      <c r="Q428" s="685"/>
      <c r="R428" s="685"/>
      <c r="S428" s="685"/>
      <c r="T428" s="685"/>
      <c r="U428" s="685"/>
      <c r="V428" s="685"/>
      <c r="W428" s="685"/>
      <c r="X428" s="685"/>
      <c r="Y428" s="685"/>
      <c r="Z428" s="685"/>
      <c r="AA428" s="685"/>
      <c r="AB428" s="685"/>
      <c r="AC428" s="685"/>
      <c r="AD428" s="685"/>
      <c r="AE428" s="685"/>
      <c r="AF428" s="685"/>
      <c r="AG428" s="685"/>
      <c r="AH428" s="685"/>
      <c r="AI428" s="685"/>
      <c r="AJ428" s="685"/>
      <c r="AK428" s="685"/>
      <c r="AL428" s="707"/>
      <c r="AM428" s="708"/>
      <c r="AN428" s="685"/>
      <c r="AO428" s="685"/>
      <c r="AP428" s="685"/>
      <c r="AQ428" s="685"/>
      <c r="AR428" s="685"/>
      <c r="AS428" s="685"/>
      <c r="AT428" s="685"/>
    </row>
    <row r="429" spans="1:46" x14ac:dyDescent="0.3">
      <c r="A429" s="709"/>
      <c r="B429" s="709"/>
      <c r="C429" s="709"/>
      <c r="D429" s="710"/>
      <c r="E429" s="709"/>
      <c r="F429" s="709"/>
      <c r="G429" s="710"/>
      <c r="H429" s="709"/>
      <c r="I429" s="711"/>
      <c r="J429" s="709"/>
      <c r="K429" s="709"/>
      <c r="L429" s="709"/>
      <c r="M429" s="618"/>
      <c r="N429" s="618"/>
      <c r="O429" s="709"/>
      <c r="P429" s="709"/>
      <c r="Q429" s="709"/>
      <c r="R429" s="709"/>
      <c r="S429" s="709"/>
      <c r="T429" s="709"/>
      <c r="U429" s="709"/>
      <c r="V429" s="709"/>
      <c r="W429" s="709"/>
      <c r="X429" s="709"/>
      <c r="Y429" s="709"/>
      <c r="Z429" s="709"/>
      <c r="AA429" s="709"/>
      <c r="AB429" s="709"/>
      <c r="AC429" s="709"/>
      <c r="AD429" s="709"/>
      <c r="AE429" s="709"/>
      <c r="AF429" s="709"/>
      <c r="AG429" s="709"/>
      <c r="AH429" s="709"/>
      <c r="AI429" s="709"/>
      <c r="AJ429" s="709"/>
      <c r="AK429" s="709"/>
      <c r="AL429" s="712"/>
      <c r="AM429" s="713"/>
      <c r="AN429" s="709"/>
      <c r="AO429" s="709"/>
      <c r="AP429" s="709"/>
      <c r="AQ429" s="709"/>
      <c r="AR429" s="709"/>
      <c r="AS429" s="709"/>
      <c r="AT429" s="685"/>
    </row>
    <row r="430" spans="1:46" x14ac:dyDescent="0.3">
      <c r="A430" s="551"/>
      <c r="B430" s="685"/>
      <c r="C430" s="685"/>
      <c r="D430" s="705"/>
      <c r="E430" s="685"/>
      <c r="F430" s="685"/>
      <c r="G430" s="705"/>
      <c r="H430" s="685"/>
      <c r="I430" s="706"/>
      <c r="J430" s="685"/>
      <c r="K430" s="685"/>
      <c r="L430" s="685"/>
      <c r="M430" s="627"/>
      <c r="N430" s="627"/>
      <c r="O430" s="685"/>
      <c r="P430" s="685"/>
      <c r="Q430" s="685"/>
      <c r="R430" s="685"/>
      <c r="S430" s="685"/>
      <c r="T430" s="685"/>
      <c r="U430" s="685"/>
      <c r="V430" s="685"/>
      <c r="W430" s="685"/>
      <c r="X430" s="685"/>
      <c r="Y430" s="685"/>
      <c r="Z430" s="685"/>
      <c r="AA430" s="685"/>
      <c r="AB430" s="685"/>
      <c r="AC430" s="685"/>
      <c r="AD430" s="685"/>
      <c r="AE430" s="685"/>
      <c r="AF430" s="685"/>
      <c r="AG430" s="685"/>
      <c r="AH430" s="685"/>
      <c r="AI430" s="685"/>
      <c r="AJ430" s="685"/>
      <c r="AK430" s="685"/>
      <c r="AL430" s="707"/>
      <c r="AM430" s="708"/>
      <c r="AN430" s="685"/>
      <c r="AO430" s="685"/>
      <c r="AP430" s="685"/>
      <c r="AQ430" s="685"/>
      <c r="AR430" s="685"/>
      <c r="AS430" s="685"/>
      <c r="AT430" s="685"/>
    </row>
    <row r="431" spans="1:46" x14ac:dyDescent="0.3">
      <c r="A431" s="709"/>
      <c r="B431" s="709"/>
      <c r="C431" s="709"/>
      <c r="D431" s="710"/>
      <c r="E431" s="709"/>
      <c r="F431" s="709"/>
      <c r="G431" s="710"/>
      <c r="H431" s="709"/>
      <c r="I431" s="711"/>
      <c r="J431" s="709"/>
      <c r="K431" s="709"/>
      <c r="L431" s="709"/>
      <c r="M431" s="618"/>
      <c r="N431" s="618"/>
      <c r="O431" s="709"/>
      <c r="P431" s="709"/>
      <c r="Q431" s="709"/>
      <c r="R431" s="709"/>
      <c r="S431" s="709"/>
      <c r="T431" s="709"/>
      <c r="U431" s="709"/>
      <c r="V431" s="709"/>
      <c r="W431" s="709"/>
      <c r="X431" s="709"/>
      <c r="Y431" s="709"/>
      <c r="Z431" s="709"/>
      <c r="AA431" s="709"/>
      <c r="AB431" s="709"/>
      <c r="AC431" s="709"/>
      <c r="AD431" s="709"/>
      <c r="AE431" s="709"/>
      <c r="AF431" s="709"/>
      <c r="AG431" s="709"/>
      <c r="AH431" s="709"/>
      <c r="AI431" s="709"/>
      <c r="AJ431" s="709"/>
      <c r="AK431" s="709"/>
      <c r="AL431" s="712"/>
      <c r="AM431" s="713"/>
      <c r="AN431" s="709"/>
      <c r="AO431" s="709"/>
      <c r="AP431" s="709"/>
      <c r="AQ431" s="709"/>
      <c r="AR431" s="709"/>
      <c r="AS431" s="709"/>
      <c r="AT431" s="685"/>
    </row>
    <row r="432" spans="1:46" x14ac:dyDescent="0.3">
      <c r="A432" s="551"/>
      <c r="B432" s="685"/>
      <c r="C432" s="685"/>
      <c r="D432" s="705"/>
      <c r="E432" s="685"/>
      <c r="F432" s="685"/>
      <c r="G432" s="705"/>
      <c r="H432" s="685"/>
      <c r="I432" s="706"/>
      <c r="J432" s="685"/>
      <c r="K432" s="685"/>
      <c r="L432" s="685"/>
      <c r="M432" s="627"/>
      <c r="N432" s="627"/>
      <c r="O432" s="685"/>
      <c r="P432" s="685"/>
      <c r="Q432" s="685"/>
      <c r="R432" s="685"/>
      <c r="S432" s="685"/>
      <c r="T432" s="685"/>
      <c r="U432" s="685"/>
      <c r="V432" s="685"/>
      <c r="W432" s="685"/>
      <c r="X432" s="685"/>
      <c r="Y432" s="685"/>
      <c r="Z432" s="685"/>
      <c r="AA432" s="685"/>
      <c r="AB432" s="685"/>
      <c r="AC432" s="685"/>
      <c r="AD432" s="685"/>
      <c r="AE432" s="685"/>
      <c r="AF432" s="685"/>
      <c r="AG432" s="685"/>
      <c r="AH432" s="685"/>
      <c r="AI432" s="685"/>
      <c r="AJ432" s="685"/>
      <c r="AK432" s="685"/>
      <c r="AL432" s="707"/>
      <c r="AM432" s="708"/>
      <c r="AN432" s="685"/>
      <c r="AO432" s="685"/>
      <c r="AP432" s="685"/>
      <c r="AQ432" s="685"/>
      <c r="AR432" s="685"/>
      <c r="AS432" s="685"/>
      <c r="AT432" s="685"/>
    </row>
    <row r="433" spans="1:46" x14ac:dyDescent="0.3">
      <c r="A433" s="709"/>
      <c r="B433" s="709"/>
      <c r="C433" s="709"/>
      <c r="D433" s="710"/>
      <c r="E433" s="709"/>
      <c r="F433" s="709"/>
      <c r="G433" s="710"/>
      <c r="H433" s="709"/>
      <c r="I433" s="711"/>
      <c r="J433" s="709"/>
      <c r="K433" s="709"/>
      <c r="L433" s="709"/>
      <c r="M433" s="618"/>
      <c r="N433" s="618"/>
      <c r="O433" s="709"/>
      <c r="P433" s="709"/>
      <c r="Q433" s="709"/>
      <c r="R433" s="709"/>
      <c r="S433" s="709"/>
      <c r="T433" s="709"/>
      <c r="U433" s="709"/>
      <c r="V433" s="709"/>
      <c r="W433" s="709"/>
      <c r="X433" s="709"/>
      <c r="Y433" s="709"/>
      <c r="Z433" s="709"/>
      <c r="AA433" s="709"/>
      <c r="AB433" s="709"/>
      <c r="AC433" s="709"/>
      <c r="AD433" s="709"/>
      <c r="AE433" s="709"/>
      <c r="AF433" s="709"/>
      <c r="AG433" s="709"/>
      <c r="AH433" s="709"/>
      <c r="AI433" s="709"/>
      <c r="AJ433" s="709"/>
      <c r="AK433" s="709"/>
      <c r="AL433" s="712"/>
      <c r="AM433" s="713"/>
      <c r="AN433" s="709"/>
      <c r="AO433" s="709"/>
      <c r="AP433" s="709"/>
      <c r="AQ433" s="709"/>
      <c r="AR433" s="709"/>
      <c r="AS433" s="709"/>
      <c r="AT433" s="685"/>
    </row>
    <row r="434" spans="1:46" x14ac:dyDescent="0.3">
      <c r="A434" s="551"/>
      <c r="B434" s="685"/>
      <c r="C434" s="685"/>
      <c r="D434" s="705"/>
      <c r="E434" s="685"/>
      <c r="F434" s="685"/>
      <c r="G434" s="705"/>
      <c r="H434" s="685"/>
      <c r="I434" s="706"/>
      <c r="J434" s="685"/>
      <c r="K434" s="685"/>
      <c r="L434" s="685"/>
      <c r="M434" s="627"/>
      <c r="N434" s="627"/>
      <c r="O434" s="685"/>
      <c r="P434" s="685"/>
      <c r="Q434" s="685"/>
      <c r="R434" s="685"/>
      <c r="S434" s="685"/>
      <c r="T434" s="685"/>
      <c r="U434" s="685"/>
      <c r="V434" s="685"/>
      <c r="W434" s="685"/>
      <c r="X434" s="685"/>
      <c r="Y434" s="685"/>
      <c r="Z434" s="685"/>
      <c r="AA434" s="685"/>
      <c r="AB434" s="685"/>
      <c r="AC434" s="685"/>
      <c r="AD434" s="685"/>
      <c r="AE434" s="685"/>
      <c r="AF434" s="685"/>
      <c r="AG434" s="685"/>
      <c r="AH434" s="685"/>
      <c r="AI434" s="685"/>
      <c r="AJ434" s="685"/>
      <c r="AK434" s="685"/>
      <c r="AL434" s="707"/>
      <c r="AM434" s="708"/>
      <c r="AN434" s="685"/>
      <c r="AO434" s="685"/>
      <c r="AP434" s="685"/>
      <c r="AQ434" s="685"/>
      <c r="AR434" s="685"/>
      <c r="AS434" s="685"/>
      <c r="AT434" s="685"/>
    </row>
    <row r="435" spans="1:46" x14ac:dyDescent="0.3">
      <c r="A435" s="709"/>
      <c r="B435" s="709"/>
      <c r="C435" s="709"/>
      <c r="D435" s="710"/>
      <c r="E435" s="709"/>
      <c r="F435" s="709"/>
      <c r="G435" s="710"/>
      <c r="H435" s="709"/>
      <c r="I435" s="711"/>
      <c r="J435" s="709"/>
      <c r="K435" s="709"/>
      <c r="L435" s="709"/>
      <c r="M435" s="618"/>
      <c r="N435" s="618"/>
      <c r="O435" s="709"/>
      <c r="P435" s="709"/>
      <c r="Q435" s="709"/>
      <c r="R435" s="709"/>
      <c r="S435" s="709"/>
      <c r="T435" s="709"/>
      <c r="U435" s="709"/>
      <c r="V435" s="709"/>
      <c r="W435" s="709"/>
      <c r="X435" s="709"/>
      <c r="Y435" s="709"/>
      <c r="Z435" s="709"/>
      <c r="AA435" s="709"/>
      <c r="AB435" s="709"/>
      <c r="AC435" s="709"/>
      <c r="AD435" s="709"/>
      <c r="AE435" s="709"/>
      <c r="AF435" s="709"/>
      <c r="AG435" s="709"/>
      <c r="AH435" s="709"/>
      <c r="AI435" s="709"/>
      <c r="AJ435" s="709"/>
      <c r="AK435" s="709"/>
      <c r="AL435" s="712"/>
      <c r="AM435" s="713"/>
      <c r="AN435" s="709"/>
      <c r="AO435" s="709"/>
      <c r="AP435" s="709"/>
      <c r="AQ435" s="709"/>
      <c r="AR435" s="709"/>
      <c r="AS435" s="709"/>
      <c r="AT435" s="685"/>
    </row>
    <row r="436" spans="1:46" x14ac:dyDescent="0.3">
      <c r="A436" s="551"/>
      <c r="B436" s="685"/>
      <c r="C436" s="685"/>
      <c r="D436" s="705"/>
      <c r="E436" s="685"/>
      <c r="F436" s="685"/>
      <c r="G436" s="705"/>
      <c r="H436" s="685"/>
      <c r="I436" s="706"/>
      <c r="J436" s="685"/>
      <c r="K436" s="685"/>
      <c r="L436" s="685"/>
      <c r="M436" s="627"/>
      <c r="N436" s="627"/>
      <c r="O436" s="685"/>
      <c r="P436" s="685"/>
      <c r="Q436" s="685"/>
      <c r="R436" s="685"/>
      <c r="S436" s="685"/>
      <c r="T436" s="685"/>
      <c r="U436" s="685"/>
      <c r="V436" s="685"/>
      <c r="W436" s="685"/>
      <c r="X436" s="685"/>
      <c r="Y436" s="685"/>
      <c r="Z436" s="685"/>
      <c r="AA436" s="685"/>
      <c r="AB436" s="685"/>
      <c r="AC436" s="685"/>
      <c r="AD436" s="685"/>
      <c r="AE436" s="685"/>
      <c r="AF436" s="685"/>
      <c r="AG436" s="685"/>
      <c r="AH436" s="685"/>
      <c r="AI436" s="685"/>
      <c r="AJ436" s="685"/>
      <c r="AK436" s="685"/>
      <c r="AL436" s="707"/>
      <c r="AM436" s="708"/>
      <c r="AN436" s="685"/>
      <c r="AO436" s="685"/>
      <c r="AP436" s="685"/>
      <c r="AQ436" s="685"/>
      <c r="AR436" s="685"/>
      <c r="AS436" s="685"/>
      <c r="AT436" s="685"/>
    </row>
    <row r="437" spans="1:46" x14ac:dyDescent="0.3">
      <c r="A437" s="709"/>
      <c r="B437" s="709"/>
      <c r="C437" s="709"/>
      <c r="D437" s="710"/>
      <c r="E437" s="709"/>
      <c r="F437" s="709"/>
      <c r="G437" s="710"/>
      <c r="H437" s="709"/>
      <c r="I437" s="711"/>
      <c r="J437" s="709"/>
      <c r="K437" s="709"/>
      <c r="L437" s="709"/>
      <c r="M437" s="618"/>
      <c r="N437" s="618"/>
      <c r="O437" s="709"/>
      <c r="P437" s="709"/>
      <c r="Q437" s="709"/>
      <c r="R437" s="709"/>
      <c r="S437" s="709"/>
      <c r="T437" s="709"/>
      <c r="U437" s="709"/>
      <c r="V437" s="709"/>
      <c r="W437" s="709"/>
      <c r="X437" s="709"/>
      <c r="Y437" s="709"/>
      <c r="Z437" s="709"/>
      <c r="AA437" s="709"/>
      <c r="AB437" s="709"/>
      <c r="AC437" s="709"/>
      <c r="AD437" s="709"/>
      <c r="AE437" s="709"/>
      <c r="AF437" s="709"/>
      <c r="AG437" s="709"/>
      <c r="AH437" s="709"/>
      <c r="AI437" s="709"/>
      <c r="AJ437" s="709"/>
      <c r="AK437" s="709"/>
      <c r="AL437" s="712"/>
      <c r="AM437" s="713"/>
      <c r="AN437" s="709"/>
      <c r="AO437" s="709"/>
      <c r="AP437" s="709"/>
      <c r="AQ437" s="709"/>
      <c r="AR437" s="709"/>
      <c r="AS437" s="709"/>
      <c r="AT437" s="685"/>
    </row>
    <row r="438" spans="1:46" x14ac:dyDescent="0.3">
      <c r="A438" s="551"/>
      <c r="B438" s="685"/>
      <c r="C438" s="685"/>
      <c r="D438" s="705"/>
      <c r="E438" s="685"/>
      <c r="F438" s="685"/>
      <c r="G438" s="705"/>
      <c r="H438" s="685"/>
      <c r="I438" s="706"/>
      <c r="J438" s="685"/>
      <c r="K438" s="685"/>
      <c r="L438" s="685"/>
      <c r="M438" s="627"/>
      <c r="N438" s="627"/>
      <c r="O438" s="685"/>
      <c r="P438" s="685"/>
      <c r="Q438" s="685"/>
      <c r="R438" s="685"/>
      <c r="S438" s="685"/>
      <c r="T438" s="685"/>
      <c r="U438" s="685"/>
      <c r="V438" s="685"/>
      <c r="W438" s="685"/>
      <c r="X438" s="685"/>
      <c r="Y438" s="685"/>
      <c r="Z438" s="685"/>
      <c r="AA438" s="685"/>
      <c r="AB438" s="685"/>
      <c r="AC438" s="685"/>
      <c r="AD438" s="685"/>
      <c r="AE438" s="685"/>
      <c r="AF438" s="685"/>
      <c r="AG438" s="685"/>
      <c r="AH438" s="685"/>
      <c r="AI438" s="685"/>
      <c r="AJ438" s="685"/>
      <c r="AK438" s="685"/>
      <c r="AL438" s="707"/>
      <c r="AM438" s="708"/>
      <c r="AN438" s="685"/>
      <c r="AO438" s="685"/>
      <c r="AP438" s="685"/>
      <c r="AQ438" s="685"/>
      <c r="AR438" s="685"/>
      <c r="AS438" s="685"/>
      <c r="AT438" s="685"/>
    </row>
    <row r="439" spans="1:46" x14ac:dyDescent="0.3">
      <c r="A439" s="709"/>
      <c r="B439" s="709"/>
      <c r="C439" s="709"/>
      <c r="D439" s="710"/>
      <c r="E439" s="709"/>
      <c r="F439" s="709"/>
      <c r="G439" s="710"/>
      <c r="H439" s="709"/>
      <c r="I439" s="711"/>
      <c r="J439" s="709"/>
      <c r="K439" s="709"/>
      <c r="L439" s="709"/>
      <c r="M439" s="618"/>
      <c r="N439" s="618"/>
      <c r="O439" s="709"/>
      <c r="P439" s="709"/>
      <c r="Q439" s="709"/>
      <c r="R439" s="709"/>
      <c r="S439" s="709"/>
      <c r="T439" s="709"/>
      <c r="U439" s="709"/>
      <c r="V439" s="709"/>
      <c r="W439" s="709"/>
      <c r="X439" s="709"/>
      <c r="Y439" s="709"/>
      <c r="Z439" s="709"/>
      <c r="AA439" s="709"/>
      <c r="AB439" s="709"/>
      <c r="AC439" s="709"/>
      <c r="AD439" s="709"/>
      <c r="AE439" s="709"/>
      <c r="AF439" s="709"/>
      <c r="AG439" s="709"/>
      <c r="AH439" s="709"/>
      <c r="AI439" s="709"/>
      <c r="AJ439" s="709"/>
      <c r="AK439" s="709"/>
      <c r="AL439" s="712"/>
      <c r="AM439" s="713"/>
      <c r="AN439" s="709"/>
      <c r="AO439" s="709"/>
      <c r="AP439" s="709"/>
      <c r="AQ439" s="709"/>
      <c r="AR439" s="709"/>
      <c r="AS439" s="709"/>
      <c r="AT439" s="685"/>
    </row>
    <row r="440" spans="1:46" x14ac:dyDescent="0.3">
      <c r="A440" s="551"/>
      <c r="B440" s="685"/>
      <c r="C440" s="685"/>
      <c r="D440" s="705"/>
      <c r="E440" s="685"/>
      <c r="F440" s="685"/>
      <c r="G440" s="705"/>
      <c r="H440" s="685"/>
      <c r="I440" s="706"/>
      <c r="J440" s="685"/>
      <c r="K440" s="685"/>
      <c r="L440" s="685"/>
      <c r="M440" s="627"/>
      <c r="N440" s="627"/>
      <c r="O440" s="685"/>
      <c r="P440" s="685"/>
      <c r="Q440" s="685"/>
      <c r="R440" s="685"/>
      <c r="S440" s="685"/>
      <c r="T440" s="685"/>
      <c r="U440" s="685"/>
      <c r="V440" s="685"/>
      <c r="W440" s="685"/>
      <c r="X440" s="685"/>
      <c r="Y440" s="685"/>
      <c r="Z440" s="685"/>
      <c r="AA440" s="685"/>
      <c r="AB440" s="685"/>
      <c r="AC440" s="685"/>
      <c r="AD440" s="685"/>
      <c r="AE440" s="685"/>
      <c r="AF440" s="685"/>
      <c r="AG440" s="685"/>
      <c r="AH440" s="685"/>
      <c r="AI440" s="685"/>
      <c r="AJ440" s="685"/>
      <c r="AK440" s="685"/>
      <c r="AL440" s="707"/>
      <c r="AM440" s="708"/>
      <c r="AN440" s="685"/>
      <c r="AO440" s="685"/>
      <c r="AP440" s="685"/>
      <c r="AQ440" s="685"/>
      <c r="AR440" s="685"/>
      <c r="AS440" s="685"/>
      <c r="AT440" s="685"/>
    </row>
    <row r="441" spans="1:46" x14ac:dyDescent="0.3">
      <c r="A441" s="709"/>
      <c r="B441" s="709"/>
      <c r="C441" s="709"/>
      <c r="D441" s="710"/>
      <c r="E441" s="709"/>
      <c r="F441" s="709"/>
      <c r="G441" s="710"/>
      <c r="H441" s="709"/>
      <c r="I441" s="711"/>
      <c r="J441" s="709"/>
      <c r="K441" s="709"/>
      <c r="L441" s="709"/>
      <c r="M441" s="618"/>
      <c r="N441" s="618"/>
      <c r="O441" s="709"/>
      <c r="P441" s="709"/>
      <c r="Q441" s="709"/>
      <c r="R441" s="709"/>
      <c r="S441" s="709"/>
      <c r="T441" s="709"/>
      <c r="U441" s="709"/>
      <c r="V441" s="709"/>
      <c r="W441" s="709"/>
      <c r="X441" s="709"/>
      <c r="Y441" s="709"/>
      <c r="Z441" s="709"/>
      <c r="AA441" s="709"/>
      <c r="AB441" s="709"/>
      <c r="AC441" s="709"/>
      <c r="AD441" s="709"/>
      <c r="AE441" s="709"/>
      <c r="AF441" s="709"/>
      <c r="AG441" s="709"/>
      <c r="AH441" s="709"/>
      <c r="AI441" s="709"/>
      <c r="AJ441" s="709"/>
      <c r="AK441" s="709"/>
      <c r="AL441" s="712"/>
      <c r="AM441" s="713"/>
      <c r="AN441" s="709"/>
      <c r="AO441" s="709"/>
      <c r="AP441" s="709"/>
      <c r="AQ441" s="709"/>
      <c r="AR441" s="709"/>
      <c r="AS441" s="709"/>
      <c r="AT441" s="685"/>
    </row>
    <row r="442" spans="1:46" x14ac:dyDescent="0.3">
      <c r="A442" s="551"/>
      <c r="B442" s="685"/>
      <c r="C442" s="685"/>
      <c r="D442" s="705"/>
      <c r="E442" s="685"/>
      <c r="F442" s="685"/>
      <c r="G442" s="705"/>
      <c r="H442" s="685"/>
      <c r="I442" s="706"/>
      <c r="J442" s="685"/>
      <c r="K442" s="685"/>
      <c r="L442" s="685"/>
      <c r="M442" s="627"/>
      <c r="N442" s="627"/>
      <c r="O442" s="685"/>
      <c r="P442" s="685"/>
      <c r="Q442" s="685"/>
      <c r="R442" s="685"/>
      <c r="S442" s="685"/>
      <c r="T442" s="685"/>
      <c r="U442" s="685"/>
      <c r="V442" s="685"/>
      <c r="W442" s="685"/>
      <c r="X442" s="685"/>
      <c r="Y442" s="685"/>
      <c r="Z442" s="685"/>
      <c r="AA442" s="685"/>
      <c r="AB442" s="685"/>
      <c r="AC442" s="685"/>
      <c r="AD442" s="685"/>
      <c r="AE442" s="685"/>
      <c r="AF442" s="685"/>
      <c r="AG442" s="685"/>
      <c r="AH442" s="685"/>
      <c r="AI442" s="685"/>
      <c r="AJ442" s="685"/>
      <c r="AK442" s="685"/>
      <c r="AL442" s="707"/>
      <c r="AM442" s="708"/>
      <c r="AN442" s="685"/>
      <c r="AO442" s="685"/>
      <c r="AP442" s="685"/>
      <c r="AQ442" s="685"/>
      <c r="AR442" s="685"/>
      <c r="AS442" s="685"/>
      <c r="AT442" s="685"/>
    </row>
    <row r="443" spans="1:46" x14ac:dyDescent="0.3">
      <c r="A443" s="709"/>
      <c r="B443" s="709"/>
      <c r="C443" s="709"/>
      <c r="D443" s="710"/>
      <c r="E443" s="709"/>
      <c r="F443" s="709"/>
      <c r="G443" s="710"/>
      <c r="H443" s="709"/>
      <c r="I443" s="711"/>
      <c r="J443" s="709"/>
      <c r="K443" s="709"/>
      <c r="L443" s="709"/>
      <c r="M443" s="618"/>
      <c r="N443" s="618"/>
      <c r="O443" s="709"/>
      <c r="P443" s="709"/>
      <c r="Q443" s="709"/>
      <c r="R443" s="709"/>
      <c r="S443" s="709"/>
      <c r="T443" s="709"/>
      <c r="U443" s="709"/>
      <c r="V443" s="709"/>
      <c r="W443" s="709"/>
      <c r="X443" s="709"/>
      <c r="Y443" s="709"/>
      <c r="Z443" s="709"/>
      <c r="AA443" s="709"/>
      <c r="AB443" s="709"/>
      <c r="AC443" s="709"/>
      <c r="AD443" s="709"/>
      <c r="AE443" s="709"/>
      <c r="AF443" s="709"/>
      <c r="AG443" s="709"/>
      <c r="AH443" s="709"/>
      <c r="AI443" s="709"/>
      <c r="AJ443" s="709"/>
      <c r="AK443" s="709"/>
      <c r="AL443" s="712"/>
      <c r="AM443" s="713"/>
      <c r="AN443" s="709"/>
      <c r="AO443" s="709"/>
      <c r="AP443" s="709"/>
      <c r="AQ443" s="709"/>
      <c r="AR443" s="709"/>
      <c r="AS443" s="709"/>
      <c r="AT443" s="685"/>
    </row>
    <row r="444" spans="1:46" x14ac:dyDescent="0.3">
      <c r="A444" s="551"/>
      <c r="B444" s="685"/>
      <c r="C444" s="685"/>
      <c r="D444" s="705"/>
      <c r="E444" s="685"/>
      <c r="F444" s="685"/>
      <c r="G444" s="705"/>
      <c r="H444" s="685"/>
      <c r="I444" s="706"/>
      <c r="J444" s="685"/>
      <c r="K444" s="685"/>
      <c r="L444" s="685"/>
      <c r="M444" s="627"/>
      <c r="N444" s="627"/>
      <c r="O444" s="685"/>
      <c r="P444" s="685"/>
      <c r="Q444" s="685"/>
      <c r="R444" s="685"/>
      <c r="S444" s="685"/>
      <c r="T444" s="685"/>
      <c r="U444" s="685"/>
      <c r="V444" s="685"/>
      <c r="W444" s="685"/>
      <c r="X444" s="685"/>
      <c r="Y444" s="685"/>
      <c r="Z444" s="685"/>
      <c r="AA444" s="685"/>
      <c r="AB444" s="685"/>
      <c r="AC444" s="685"/>
      <c r="AD444" s="685"/>
      <c r="AE444" s="685"/>
      <c r="AF444" s="685"/>
      <c r="AG444" s="685"/>
      <c r="AH444" s="685"/>
      <c r="AI444" s="685"/>
      <c r="AJ444" s="685"/>
      <c r="AK444" s="685"/>
      <c r="AL444" s="707"/>
      <c r="AM444" s="708"/>
      <c r="AN444" s="685"/>
      <c r="AO444" s="685"/>
      <c r="AP444" s="685"/>
      <c r="AQ444" s="685"/>
      <c r="AR444" s="685"/>
      <c r="AS444" s="685"/>
      <c r="AT444" s="685"/>
    </row>
    <row r="445" spans="1:46" x14ac:dyDescent="0.3">
      <c r="A445" s="709"/>
      <c r="B445" s="709"/>
      <c r="C445" s="709"/>
      <c r="D445" s="710"/>
      <c r="E445" s="709"/>
      <c r="F445" s="709"/>
      <c r="G445" s="710"/>
      <c r="H445" s="709"/>
      <c r="I445" s="711"/>
      <c r="J445" s="709"/>
      <c r="K445" s="709"/>
      <c r="L445" s="709"/>
      <c r="M445" s="618"/>
      <c r="N445" s="618"/>
      <c r="O445" s="709"/>
      <c r="P445" s="709"/>
      <c r="Q445" s="709"/>
      <c r="R445" s="709"/>
      <c r="S445" s="709"/>
      <c r="T445" s="709"/>
      <c r="U445" s="709"/>
      <c r="V445" s="709"/>
      <c r="W445" s="709"/>
      <c r="X445" s="709"/>
      <c r="Y445" s="709"/>
      <c r="Z445" s="709"/>
      <c r="AA445" s="709"/>
      <c r="AB445" s="709"/>
      <c r="AC445" s="709"/>
      <c r="AD445" s="709"/>
      <c r="AE445" s="709"/>
      <c r="AF445" s="709"/>
      <c r="AG445" s="709"/>
      <c r="AH445" s="709"/>
      <c r="AI445" s="709"/>
      <c r="AJ445" s="709"/>
      <c r="AK445" s="709"/>
      <c r="AL445" s="712"/>
      <c r="AM445" s="713"/>
      <c r="AN445" s="709"/>
      <c r="AO445" s="709"/>
      <c r="AP445" s="709"/>
      <c r="AQ445" s="709"/>
      <c r="AR445" s="709"/>
      <c r="AS445" s="709"/>
      <c r="AT445" s="685"/>
    </row>
    <row r="446" spans="1:46" x14ac:dyDescent="0.3">
      <c r="A446" s="551"/>
      <c r="B446" s="685"/>
      <c r="C446" s="685"/>
      <c r="D446" s="705"/>
      <c r="E446" s="685"/>
      <c r="F446" s="685"/>
      <c r="G446" s="705"/>
      <c r="H446" s="685"/>
      <c r="I446" s="706"/>
      <c r="J446" s="685"/>
      <c r="K446" s="685"/>
      <c r="L446" s="685"/>
      <c r="M446" s="627"/>
      <c r="N446" s="627"/>
      <c r="O446" s="685"/>
      <c r="P446" s="685"/>
      <c r="Q446" s="685"/>
      <c r="R446" s="685"/>
      <c r="S446" s="685"/>
      <c r="T446" s="685"/>
      <c r="U446" s="685"/>
      <c r="V446" s="685"/>
      <c r="W446" s="685"/>
      <c r="X446" s="685"/>
      <c r="Y446" s="685"/>
      <c r="Z446" s="685"/>
      <c r="AA446" s="685"/>
      <c r="AB446" s="685"/>
      <c r="AC446" s="685"/>
      <c r="AD446" s="685"/>
      <c r="AE446" s="685"/>
      <c r="AF446" s="685"/>
      <c r="AG446" s="685"/>
      <c r="AH446" s="685"/>
      <c r="AI446" s="685"/>
      <c r="AJ446" s="685"/>
      <c r="AK446" s="685"/>
      <c r="AL446" s="707"/>
      <c r="AM446" s="708"/>
      <c r="AN446" s="685"/>
      <c r="AO446" s="685"/>
      <c r="AP446" s="685"/>
      <c r="AQ446" s="685"/>
      <c r="AR446" s="685"/>
      <c r="AS446" s="685"/>
      <c r="AT446" s="685"/>
    </row>
    <row r="447" spans="1:46" x14ac:dyDescent="0.3">
      <c r="A447" s="709"/>
      <c r="B447" s="709"/>
      <c r="C447" s="709"/>
      <c r="D447" s="710"/>
      <c r="E447" s="709"/>
      <c r="F447" s="709"/>
      <c r="G447" s="710"/>
      <c r="H447" s="709"/>
      <c r="I447" s="711"/>
      <c r="J447" s="709"/>
      <c r="K447" s="709"/>
      <c r="L447" s="709"/>
      <c r="M447" s="618"/>
      <c r="N447" s="618"/>
      <c r="O447" s="709"/>
      <c r="P447" s="709"/>
      <c r="Q447" s="709"/>
      <c r="R447" s="709"/>
      <c r="S447" s="709"/>
      <c r="T447" s="709"/>
      <c r="U447" s="709"/>
      <c r="V447" s="709"/>
      <c r="W447" s="709"/>
      <c r="X447" s="709"/>
      <c r="Y447" s="709"/>
      <c r="Z447" s="709"/>
      <c r="AA447" s="709"/>
      <c r="AB447" s="709"/>
      <c r="AC447" s="709"/>
      <c r="AD447" s="709"/>
      <c r="AE447" s="709"/>
      <c r="AF447" s="709"/>
      <c r="AG447" s="709"/>
      <c r="AH447" s="709"/>
      <c r="AI447" s="709"/>
      <c r="AJ447" s="709"/>
      <c r="AK447" s="709"/>
      <c r="AL447" s="712"/>
      <c r="AM447" s="713"/>
      <c r="AN447" s="709"/>
      <c r="AO447" s="709"/>
      <c r="AP447" s="709"/>
      <c r="AQ447" s="709"/>
      <c r="AR447" s="709"/>
      <c r="AS447" s="709"/>
      <c r="AT447" s="685"/>
    </row>
    <row r="448" spans="1:46" x14ac:dyDescent="0.3">
      <c r="A448" s="551"/>
      <c r="B448" s="685"/>
      <c r="C448" s="685"/>
      <c r="D448" s="705"/>
      <c r="E448" s="685"/>
      <c r="F448" s="685"/>
      <c r="G448" s="705"/>
      <c r="H448" s="685"/>
      <c r="I448" s="706"/>
      <c r="J448" s="685"/>
      <c r="K448" s="685"/>
      <c r="L448" s="685"/>
      <c r="M448" s="627"/>
      <c r="N448" s="627"/>
      <c r="O448" s="685"/>
      <c r="P448" s="685"/>
      <c r="Q448" s="685"/>
      <c r="R448" s="685"/>
      <c r="S448" s="685"/>
      <c r="T448" s="685"/>
      <c r="U448" s="685"/>
      <c r="V448" s="685"/>
      <c r="W448" s="685"/>
      <c r="X448" s="685"/>
      <c r="Y448" s="685"/>
      <c r="Z448" s="685"/>
      <c r="AA448" s="685"/>
      <c r="AB448" s="685"/>
      <c r="AC448" s="685"/>
      <c r="AD448" s="685"/>
      <c r="AE448" s="685"/>
      <c r="AF448" s="685"/>
      <c r="AG448" s="685"/>
      <c r="AH448" s="685"/>
      <c r="AI448" s="685"/>
      <c r="AJ448" s="685"/>
      <c r="AK448" s="685"/>
      <c r="AL448" s="707"/>
      <c r="AM448" s="708"/>
      <c r="AN448" s="685"/>
      <c r="AO448" s="685"/>
      <c r="AP448" s="685"/>
      <c r="AQ448" s="685"/>
      <c r="AR448" s="685"/>
      <c r="AS448" s="685"/>
      <c r="AT448" s="685"/>
    </row>
    <row r="449" spans="1:46" x14ac:dyDescent="0.3">
      <c r="A449" s="709"/>
      <c r="B449" s="709"/>
      <c r="C449" s="709"/>
      <c r="D449" s="710"/>
      <c r="E449" s="709"/>
      <c r="F449" s="709"/>
      <c r="G449" s="710"/>
      <c r="H449" s="709"/>
      <c r="I449" s="711"/>
      <c r="J449" s="709"/>
      <c r="K449" s="709"/>
      <c r="L449" s="709"/>
      <c r="M449" s="618"/>
      <c r="N449" s="618"/>
      <c r="O449" s="709"/>
      <c r="P449" s="709"/>
      <c r="Q449" s="709"/>
      <c r="R449" s="709"/>
      <c r="S449" s="709"/>
      <c r="T449" s="709"/>
      <c r="U449" s="709"/>
      <c r="V449" s="709"/>
      <c r="W449" s="709"/>
      <c r="X449" s="709"/>
      <c r="Y449" s="709"/>
      <c r="Z449" s="709"/>
      <c r="AA449" s="709"/>
      <c r="AB449" s="709"/>
      <c r="AC449" s="709"/>
      <c r="AD449" s="709"/>
      <c r="AE449" s="709"/>
      <c r="AF449" s="709"/>
      <c r="AG449" s="709"/>
      <c r="AH449" s="709"/>
      <c r="AI449" s="709"/>
      <c r="AJ449" s="709"/>
      <c r="AK449" s="709"/>
      <c r="AL449" s="712"/>
      <c r="AM449" s="713"/>
      <c r="AN449" s="709"/>
      <c r="AO449" s="709"/>
      <c r="AP449" s="709"/>
      <c r="AQ449" s="709"/>
      <c r="AR449" s="709"/>
      <c r="AS449" s="709"/>
      <c r="AT449" s="685"/>
    </row>
    <row r="450" spans="1:46" x14ac:dyDescent="0.3">
      <c r="A450" s="551"/>
      <c r="B450" s="685"/>
      <c r="C450" s="685"/>
      <c r="D450" s="705"/>
      <c r="E450" s="685"/>
      <c r="F450" s="685"/>
      <c r="G450" s="705"/>
      <c r="H450" s="685"/>
      <c r="I450" s="706"/>
      <c r="J450" s="685"/>
      <c r="K450" s="685"/>
      <c r="L450" s="685"/>
      <c r="M450" s="627"/>
      <c r="N450" s="627"/>
      <c r="O450" s="685"/>
      <c r="P450" s="685"/>
      <c r="Q450" s="685"/>
      <c r="R450" s="685"/>
      <c r="S450" s="685"/>
      <c r="T450" s="685"/>
      <c r="U450" s="685"/>
      <c r="V450" s="685"/>
      <c r="W450" s="685"/>
      <c r="X450" s="685"/>
      <c r="Y450" s="685"/>
      <c r="Z450" s="685"/>
      <c r="AA450" s="685"/>
      <c r="AB450" s="685"/>
      <c r="AC450" s="685"/>
      <c r="AD450" s="685"/>
      <c r="AE450" s="685"/>
      <c r="AF450" s="685"/>
      <c r="AG450" s="685"/>
      <c r="AH450" s="685"/>
      <c r="AI450" s="685"/>
      <c r="AJ450" s="685"/>
      <c r="AK450" s="685"/>
      <c r="AL450" s="707"/>
      <c r="AM450" s="708"/>
      <c r="AN450" s="685"/>
      <c r="AO450" s="685"/>
      <c r="AP450" s="685"/>
      <c r="AQ450" s="685"/>
      <c r="AR450" s="685"/>
      <c r="AS450" s="685"/>
      <c r="AT450" s="685"/>
    </row>
    <row r="451" spans="1:46" x14ac:dyDescent="0.3">
      <c r="A451" s="709"/>
      <c r="B451" s="709"/>
      <c r="C451" s="709"/>
      <c r="D451" s="710"/>
      <c r="E451" s="709"/>
      <c r="F451" s="709"/>
      <c r="G451" s="710"/>
      <c r="H451" s="709"/>
      <c r="I451" s="711"/>
      <c r="J451" s="709"/>
      <c r="K451" s="709"/>
      <c r="L451" s="709"/>
      <c r="M451" s="618"/>
      <c r="N451" s="618"/>
      <c r="O451" s="709"/>
      <c r="P451" s="709"/>
      <c r="Q451" s="709"/>
      <c r="R451" s="709"/>
      <c r="S451" s="709"/>
      <c r="T451" s="709"/>
      <c r="U451" s="709"/>
      <c r="V451" s="709"/>
      <c r="W451" s="709"/>
      <c r="X451" s="709"/>
      <c r="Y451" s="709"/>
      <c r="Z451" s="709"/>
      <c r="AA451" s="709"/>
      <c r="AB451" s="709"/>
      <c r="AC451" s="709"/>
      <c r="AD451" s="709"/>
      <c r="AE451" s="709"/>
      <c r="AF451" s="709"/>
      <c r="AG451" s="709"/>
      <c r="AH451" s="709"/>
      <c r="AI451" s="709"/>
      <c r="AJ451" s="709"/>
      <c r="AK451" s="709"/>
      <c r="AL451" s="712"/>
      <c r="AM451" s="713"/>
      <c r="AN451" s="709"/>
      <c r="AO451" s="709"/>
      <c r="AP451" s="709"/>
      <c r="AQ451" s="709"/>
      <c r="AR451" s="709"/>
      <c r="AS451" s="709"/>
      <c r="AT451" s="685"/>
    </row>
    <row r="452" spans="1:46" x14ac:dyDescent="0.3">
      <c r="A452" s="551"/>
      <c r="B452" s="685"/>
      <c r="C452" s="685"/>
      <c r="D452" s="705"/>
      <c r="E452" s="685"/>
      <c r="F452" s="685"/>
      <c r="G452" s="705"/>
      <c r="H452" s="685"/>
      <c r="I452" s="706"/>
      <c r="J452" s="685"/>
      <c r="K452" s="685"/>
      <c r="L452" s="685"/>
      <c r="M452" s="627"/>
      <c r="N452" s="627"/>
      <c r="O452" s="685"/>
      <c r="P452" s="685"/>
      <c r="Q452" s="685"/>
      <c r="R452" s="685"/>
      <c r="S452" s="685"/>
      <c r="T452" s="685"/>
      <c r="U452" s="685"/>
      <c r="V452" s="685"/>
      <c r="W452" s="685"/>
      <c r="X452" s="685"/>
      <c r="Y452" s="685"/>
      <c r="Z452" s="685"/>
      <c r="AA452" s="685"/>
      <c r="AB452" s="685"/>
      <c r="AC452" s="685"/>
      <c r="AD452" s="685"/>
      <c r="AE452" s="685"/>
      <c r="AF452" s="685"/>
      <c r="AG452" s="685"/>
      <c r="AH452" s="685"/>
      <c r="AI452" s="685"/>
      <c r="AJ452" s="685"/>
      <c r="AK452" s="685"/>
      <c r="AL452" s="707"/>
      <c r="AM452" s="708"/>
      <c r="AN452" s="685"/>
      <c r="AO452" s="685"/>
      <c r="AP452" s="685"/>
      <c r="AQ452" s="685"/>
      <c r="AR452" s="685"/>
      <c r="AS452" s="685"/>
      <c r="AT452" s="685"/>
    </row>
    <row r="453" spans="1:46" x14ac:dyDescent="0.3">
      <c r="A453" s="709"/>
      <c r="B453" s="709"/>
      <c r="C453" s="709"/>
      <c r="D453" s="710"/>
      <c r="E453" s="709"/>
      <c r="F453" s="709"/>
      <c r="G453" s="710"/>
      <c r="H453" s="709"/>
      <c r="I453" s="711"/>
      <c r="J453" s="709"/>
      <c r="K453" s="709"/>
      <c r="L453" s="709"/>
      <c r="M453" s="618"/>
      <c r="N453" s="618"/>
      <c r="O453" s="709"/>
      <c r="P453" s="709"/>
      <c r="Q453" s="709"/>
      <c r="R453" s="709"/>
      <c r="S453" s="709"/>
      <c r="T453" s="709"/>
      <c r="U453" s="709"/>
      <c r="V453" s="709"/>
      <c r="W453" s="709"/>
      <c r="X453" s="709"/>
      <c r="Y453" s="709"/>
      <c r="Z453" s="709"/>
      <c r="AA453" s="709"/>
      <c r="AB453" s="709"/>
      <c r="AC453" s="709"/>
      <c r="AD453" s="709"/>
      <c r="AE453" s="709"/>
      <c r="AF453" s="709"/>
      <c r="AG453" s="709"/>
      <c r="AH453" s="709"/>
      <c r="AI453" s="709"/>
      <c r="AJ453" s="709"/>
      <c r="AK453" s="709"/>
      <c r="AL453" s="712"/>
      <c r="AM453" s="713"/>
      <c r="AN453" s="709"/>
      <c r="AO453" s="709"/>
      <c r="AP453" s="709"/>
      <c r="AQ453" s="709"/>
      <c r="AR453" s="709"/>
      <c r="AS453" s="709"/>
      <c r="AT453" s="685"/>
    </row>
    <row r="454" spans="1:46" x14ac:dyDescent="0.3">
      <c r="A454" s="551"/>
      <c r="B454" s="685"/>
      <c r="C454" s="685"/>
      <c r="D454" s="705"/>
      <c r="E454" s="685"/>
      <c r="F454" s="685"/>
      <c r="G454" s="705"/>
      <c r="H454" s="685"/>
      <c r="I454" s="706"/>
      <c r="J454" s="685"/>
      <c r="K454" s="685"/>
      <c r="L454" s="685"/>
      <c r="M454" s="627"/>
      <c r="N454" s="627"/>
      <c r="O454" s="685"/>
      <c r="P454" s="685"/>
      <c r="Q454" s="685"/>
      <c r="R454" s="685"/>
      <c r="S454" s="685"/>
      <c r="T454" s="685"/>
      <c r="U454" s="685"/>
      <c r="V454" s="685"/>
      <c r="W454" s="685"/>
      <c r="X454" s="685"/>
      <c r="Y454" s="685"/>
      <c r="Z454" s="685"/>
      <c r="AA454" s="685"/>
      <c r="AB454" s="685"/>
      <c r="AC454" s="685"/>
      <c r="AD454" s="685"/>
      <c r="AE454" s="685"/>
      <c r="AF454" s="685"/>
      <c r="AG454" s="685"/>
      <c r="AH454" s="685"/>
      <c r="AI454" s="685"/>
      <c r="AJ454" s="685"/>
      <c r="AK454" s="685"/>
      <c r="AL454" s="707"/>
      <c r="AM454" s="708"/>
      <c r="AN454" s="685"/>
      <c r="AO454" s="685"/>
      <c r="AP454" s="685"/>
      <c r="AQ454" s="685"/>
      <c r="AR454" s="685"/>
      <c r="AS454" s="685"/>
      <c r="AT454" s="685"/>
    </row>
    <row r="455" spans="1:46" x14ac:dyDescent="0.3">
      <c r="A455" s="709"/>
      <c r="B455" s="709"/>
      <c r="C455" s="709"/>
      <c r="D455" s="710"/>
      <c r="E455" s="709"/>
      <c r="F455" s="709"/>
      <c r="G455" s="710"/>
      <c r="H455" s="709"/>
      <c r="I455" s="711"/>
      <c r="J455" s="709"/>
      <c r="K455" s="709"/>
      <c r="L455" s="709"/>
      <c r="M455" s="618"/>
      <c r="N455" s="618"/>
      <c r="O455" s="709"/>
      <c r="P455" s="709"/>
      <c r="Q455" s="709"/>
      <c r="R455" s="709"/>
      <c r="S455" s="709"/>
      <c r="T455" s="709"/>
      <c r="U455" s="709"/>
      <c r="V455" s="709"/>
      <c r="W455" s="709"/>
      <c r="X455" s="709"/>
      <c r="Y455" s="709"/>
      <c r="Z455" s="709"/>
      <c r="AA455" s="709"/>
      <c r="AB455" s="709"/>
      <c r="AC455" s="709"/>
      <c r="AD455" s="709"/>
      <c r="AE455" s="709"/>
      <c r="AF455" s="709"/>
      <c r="AG455" s="709"/>
      <c r="AH455" s="709"/>
      <c r="AI455" s="709"/>
      <c r="AJ455" s="709"/>
      <c r="AK455" s="709"/>
      <c r="AL455" s="712"/>
      <c r="AM455" s="713"/>
      <c r="AN455" s="709"/>
      <c r="AO455" s="709"/>
      <c r="AP455" s="709"/>
      <c r="AQ455" s="709"/>
      <c r="AR455" s="709"/>
      <c r="AS455" s="709"/>
      <c r="AT455" s="685"/>
    </row>
    <row r="456" spans="1:46" x14ac:dyDescent="0.3">
      <c r="A456" s="551"/>
      <c r="B456" s="685"/>
      <c r="C456" s="685"/>
      <c r="D456" s="705"/>
      <c r="E456" s="685"/>
      <c r="F456" s="685"/>
      <c r="G456" s="705"/>
      <c r="H456" s="685"/>
      <c r="I456" s="706"/>
      <c r="J456" s="685"/>
      <c r="K456" s="685"/>
      <c r="L456" s="685"/>
      <c r="M456" s="627"/>
      <c r="N456" s="627"/>
      <c r="O456" s="685"/>
      <c r="P456" s="685"/>
      <c r="Q456" s="685"/>
      <c r="R456" s="685"/>
      <c r="S456" s="685"/>
      <c r="T456" s="685"/>
      <c r="U456" s="685"/>
      <c r="V456" s="685"/>
      <c r="W456" s="685"/>
      <c r="X456" s="685"/>
      <c r="Y456" s="685"/>
      <c r="Z456" s="685"/>
      <c r="AA456" s="685"/>
      <c r="AB456" s="685"/>
      <c r="AC456" s="685"/>
      <c r="AD456" s="685"/>
      <c r="AE456" s="685"/>
      <c r="AF456" s="685"/>
      <c r="AG456" s="685"/>
      <c r="AH456" s="685"/>
      <c r="AI456" s="685"/>
      <c r="AJ456" s="685"/>
      <c r="AK456" s="685"/>
      <c r="AL456" s="707"/>
      <c r="AM456" s="708"/>
      <c r="AN456" s="685"/>
      <c r="AO456" s="685"/>
      <c r="AP456" s="685"/>
      <c r="AQ456" s="685"/>
      <c r="AR456" s="685"/>
      <c r="AS456" s="685"/>
      <c r="AT456" s="685"/>
    </row>
    <row r="457" spans="1:46" x14ac:dyDescent="0.3">
      <c r="A457" s="709"/>
      <c r="B457" s="709"/>
      <c r="C457" s="709"/>
      <c r="D457" s="710"/>
      <c r="E457" s="709"/>
      <c r="F457" s="709"/>
      <c r="G457" s="710"/>
      <c r="H457" s="709"/>
      <c r="I457" s="711"/>
      <c r="J457" s="709"/>
      <c r="K457" s="709"/>
      <c r="L457" s="709"/>
      <c r="M457" s="618"/>
      <c r="N457" s="618"/>
      <c r="O457" s="709"/>
      <c r="P457" s="709"/>
      <c r="Q457" s="709"/>
      <c r="R457" s="709"/>
      <c r="S457" s="709"/>
      <c r="T457" s="709"/>
      <c r="U457" s="709"/>
      <c r="V457" s="709"/>
      <c r="W457" s="709"/>
      <c r="X457" s="709"/>
      <c r="Y457" s="709"/>
      <c r="Z457" s="709"/>
      <c r="AA457" s="709"/>
      <c r="AB457" s="709"/>
      <c r="AC457" s="709"/>
      <c r="AD457" s="709"/>
      <c r="AE457" s="709"/>
      <c r="AF457" s="709"/>
      <c r="AG457" s="709"/>
      <c r="AH457" s="709"/>
      <c r="AI457" s="709"/>
      <c r="AJ457" s="709"/>
      <c r="AK457" s="709"/>
      <c r="AL457" s="712"/>
      <c r="AM457" s="713"/>
      <c r="AN457" s="709"/>
      <c r="AO457" s="709"/>
      <c r="AP457" s="709"/>
      <c r="AQ457" s="709"/>
      <c r="AR457" s="709"/>
      <c r="AS457" s="709"/>
      <c r="AT457" s="685"/>
    </row>
    <row r="458" spans="1:46" x14ac:dyDescent="0.3">
      <c r="A458" s="551"/>
      <c r="B458" s="685"/>
      <c r="C458" s="685"/>
      <c r="D458" s="705"/>
      <c r="E458" s="685"/>
      <c r="F458" s="685"/>
      <c r="G458" s="705"/>
      <c r="H458" s="685"/>
      <c r="I458" s="706"/>
      <c r="J458" s="685"/>
      <c r="K458" s="685"/>
      <c r="L458" s="685"/>
      <c r="M458" s="627"/>
      <c r="N458" s="627"/>
      <c r="O458" s="685"/>
      <c r="P458" s="685"/>
      <c r="Q458" s="685"/>
      <c r="R458" s="685"/>
      <c r="S458" s="685"/>
      <c r="T458" s="685"/>
      <c r="U458" s="685"/>
      <c r="V458" s="685"/>
      <c r="W458" s="685"/>
      <c r="X458" s="685"/>
      <c r="Y458" s="685"/>
      <c r="Z458" s="685"/>
      <c r="AA458" s="685"/>
      <c r="AB458" s="685"/>
      <c r="AC458" s="685"/>
      <c r="AD458" s="685"/>
      <c r="AE458" s="685"/>
      <c r="AF458" s="685"/>
      <c r="AG458" s="685"/>
      <c r="AH458" s="685"/>
      <c r="AI458" s="685"/>
      <c r="AJ458" s="685"/>
      <c r="AK458" s="685"/>
      <c r="AL458" s="707"/>
      <c r="AM458" s="708"/>
      <c r="AN458" s="685"/>
      <c r="AO458" s="685"/>
      <c r="AP458" s="685"/>
      <c r="AQ458" s="685"/>
      <c r="AR458" s="685"/>
      <c r="AS458" s="685"/>
      <c r="AT458" s="685"/>
    </row>
    <row r="459" spans="1:46" x14ac:dyDescent="0.3">
      <c r="A459" s="709"/>
      <c r="B459" s="709"/>
      <c r="C459" s="709"/>
      <c r="D459" s="710"/>
      <c r="E459" s="709"/>
      <c r="F459" s="709"/>
      <c r="G459" s="710"/>
      <c r="H459" s="709"/>
      <c r="I459" s="711"/>
      <c r="J459" s="709"/>
      <c r="K459" s="709"/>
      <c r="L459" s="709"/>
      <c r="M459" s="618"/>
      <c r="N459" s="618"/>
      <c r="O459" s="709"/>
      <c r="P459" s="709"/>
      <c r="Q459" s="709"/>
      <c r="R459" s="709"/>
      <c r="S459" s="709"/>
      <c r="T459" s="709"/>
      <c r="U459" s="709"/>
      <c r="V459" s="709"/>
      <c r="W459" s="709"/>
      <c r="X459" s="709"/>
      <c r="Y459" s="709"/>
      <c r="Z459" s="709"/>
      <c r="AA459" s="709"/>
      <c r="AB459" s="709"/>
      <c r="AC459" s="709"/>
      <c r="AD459" s="709"/>
      <c r="AE459" s="709"/>
      <c r="AF459" s="709"/>
      <c r="AG459" s="709"/>
      <c r="AH459" s="709"/>
      <c r="AI459" s="709"/>
      <c r="AJ459" s="709"/>
      <c r="AK459" s="709"/>
      <c r="AL459" s="712"/>
      <c r="AM459" s="713"/>
      <c r="AN459" s="709"/>
      <c r="AO459" s="709"/>
      <c r="AP459" s="709"/>
      <c r="AQ459" s="709"/>
      <c r="AR459" s="709"/>
      <c r="AS459" s="709"/>
      <c r="AT459" s="685"/>
    </row>
    <row r="460" spans="1:46" x14ac:dyDescent="0.3">
      <c r="A460" s="551"/>
      <c r="B460" s="685"/>
      <c r="C460" s="685"/>
      <c r="D460" s="705"/>
      <c r="E460" s="685"/>
      <c r="F460" s="685"/>
      <c r="G460" s="705"/>
      <c r="H460" s="685"/>
      <c r="I460" s="706"/>
      <c r="J460" s="685"/>
      <c r="K460" s="685"/>
      <c r="L460" s="685"/>
      <c r="M460" s="627"/>
      <c r="N460" s="627"/>
      <c r="O460" s="685"/>
      <c r="P460" s="685"/>
      <c r="Q460" s="685"/>
      <c r="R460" s="685"/>
      <c r="S460" s="685"/>
      <c r="T460" s="685"/>
      <c r="U460" s="685"/>
      <c r="V460" s="685"/>
      <c r="W460" s="685"/>
      <c r="X460" s="685"/>
      <c r="Y460" s="685"/>
      <c r="Z460" s="685"/>
      <c r="AA460" s="685"/>
      <c r="AB460" s="685"/>
      <c r="AC460" s="685"/>
      <c r="AD460" s="685"/>
      <c r="AE460" s="685"/>
      <c r="AF460" s="685"/>
      <c r="AG460" s="685"/>
      <c r="AH460" s="685"/>
      <c r="AI460" s="685"/>
      <c r="AJ460" s="685"/>
      <c r="AK460" s="685"/>
      <c r="AL460" s="707"/>
      <c r="AM460" s="708"/>
      <c r="AN460" s="685"/>
      <c r="AO460" s="685"/>
      <c r="AP460" s="685"/>
      <c r="AQ460" s="685"/>
      <c r="AR460" s="685"/>
      <c r="AS460" s="685"/>
      <c r="AT460" s="685"/>
    </row>
    <row r="461" spans="1:46" x14ac:dyDescent="0.3">
      <c r="A461" s="709"/>
      <c r="B461" s="709"/>
      <c r="C461" s="709"/>
      <c r="D461" s="710"/>
      <c r="E461" s="709"/>
      <c r="F461" s="709"/>
      <c r="G461" s="710"/>
      <c r="H461" s="709"/>
      <c r="I461" s="711"/>
      <c r="J461" s="709"/>
      <c r="K461" s="709"/>
      <c r="L461" s="709"/>
      <c r="M461" s="618"/>
      <c r="N461" s="618"/>
      <c r="O461" s="709"/>
      <c r="P461" s="709"/>
      <c r="Q461" s="709"/>
      <c r="R461" s="709"/>
      <c r="S461" s="709"/>
      <c r="T461" s="709"/>
      <c r="U461" s="709"/>
      <c r="V461" s="709"/>
      <c r="W461" s="709"/>
      <c r="X461" s="709"/>
      <c r="Y461" s="709"/>
      <c r="Z461" s="709"/>
      <c r="AA461" s="709"/>
      <c r="AB461" s="709"/>
      <c r="AC461" s="709"/>
      <c r="AD461" s="709"/>
      <c r="AE461" s="709"/>
      <c r="AF461" s="709"/>
      <c r="AG461" s="709"/>
      <c r="AH461" s="709"/>
      <c r="AI461" s="709"/>
      <c r="AJ461" s="709"/>
      <c r="AK461" s="709"/>
      <c r="AL461" s="712"/>
      <c r="AM461" s="713"/>
      <c r="AN461" s="709"/>
      <c r="AO461" s="709"/>
      <c r="AP461" s="709"/>
      <c r="AQ461" s="709"/>
      <c r="AR461" s="709"/>
      <c r="AS461" s="709"/>
      <c r="AT461" s="685"/>
    </row>
    <row r="462" spans="1:46" x14ac:dyDescent="0.3">
      <c r="A462" s="551"/>
      <c r="B462" s="685"/>
      <c r="C462" s="685"/>
      <c r="D462" s="705"/>
      <c r="E462" s="685"/>
      <c r="F462" s="685"/>
      <c r="G462" s="705"/>
      <c r="H462" s="685"/>
      <c r="I462" s="706"/>
      <c r="J462" s="685"/>
      <c r="K462" s="685"/>
      <c r="L462" s="685"/>
      <c r="M462" s="627"/>
      <c r="N462" s="627"/>
      <c r="O462" s="685"/>
      <c r="P462" s="685"/>
      <c r="Q462" s="685"/>
      <c r="R462" s="685"/>
      <c r="S462" s="685"/>
      <c r="T462" s="685"/>
      <c r="U462" s="685"/>
      <c r="V462" s="685"/>
      <c r="W462" s="685"/>
      <c r="X462" s="685"/>
      <c r="Y462" s="685"/>
      <c r="Z462" s="685"/>
      <c r="AA462" s="685"/>
      <c r="AB462" s="685"/>
      <c r="AC462" s="685"/>
      <c r="AD462" s="685"/>
      <c r="AE462" s="685"/>
      <c r="AF462" s="685"/>
      <c r="AG462" s="685"/>
      <c r="AH462" s="685"/>
      <c r="AI462" s="685"/>
      <c r="AJ462" s="685"/>
      <c r="AK462" s="685"/>
      <c r="AL462" s="707"/>
      <c r="AM462" s="708"/>
      <c r="AN462" s="685"/>
      <c r="AO462" s="685"/>
      <c r="AP462" s="685"/>
      <c r="AQ462" s="685"/>
      <c r="AR462" s="685"/>
      <c r="AS462" s="685"/>
      <c r="AT462" s="685"/>
    </row>
    <row r="463" spans="1:46" x14ac:dyDescent="0.3">
      <c r="A463" s="709"/>
      <c r="B463" s="709"/>
      <c r="C463" s="709"/>
      <c r="D463" s="710"/>
      <c r="E463" s="709"/>
      <c r="F463" s="709"/>
      <c r="G463" s="710"/>
      <c r="H463" s="709"/>
      <c r="I463" s="711"/>
      <c r="J463" s="709"/>
      <c r="K463" s="709"/>
      <c r="L463" s="709"/>
      <c r="M463" s="618"/>
      <c r="N463" s="618"/>
      <c r="O463" s="709"/>
      <c r="P463" s="709"/>
      <c r="Q463" s="709"/>
      <c r="R463" s="709"/>
      <c r="S463" s="709"/>
      <c r="T463" s="709"/>
      <c r="U463" s="709"/>
      <c r="V463" s="709"/>
      <c r="W463" s="709"/>
      <c r="X463" s="709"/>
      <c r="Y463" s="709"/>
      <c r="Z463" s="709"/>
      <c r="AA463" s="709"/>
      <c r="AB463" s="709"/>
      <c r="AC463" s="709"/>
      <c r="AD463" s="709"/>
      <c r="AE463" s="709"/>
      <c r="AF463" s="709"/>
      <c r="AG463" s="709"/>
      <c r="AH463" s="709"/>
      <c r="AI463" s="709"/>
      <c r="AJ463" s="709"/>
      <c r="AK463" s="709"/>
      <c r="AL463" s="712"/>
      <c r="AM463" s="713"/>
      <c r="AN463" s="709"/>
      <c r="AO463" s="709"/>
      <c r="AP463" s="709"/>
      <c r="AQ463" s="709"/>
      <c r="AR463" s="709"/>
      <c r="AS463" s="709"/>
      <c r="AT463" s="685"/>
    </row>
    <row r="464" spans="1:46" x14ac:dyDescent="0.3">
      <c r="A464" s="551"/>
      <c r="B464" s="685"/>
      <c r="C464" s="685"/>
      <c r="D464" s="705"/>
      <c r="E464" s="685"/>
      <c r="F464" s="685"/>
      <c r="G464" s="705"/>
      <c r="H464" s="685"/>
      <c r="I464" s="706"/>
      <c r="J464" s="685"/>
      <c r="K464" s="685"/>
      <c r="L464" s="685"/>
      <c r="M464" s="627"/>
      <c r="N464" s="627"/>
      <c r="O464" s="685"/>
      <c r="P464" s="685"/>
      <c r="Q464" s="685"/>
      <c r="R464" s="685"/>
      <c r="S464" s="685"/>
      <c r="T464" s="685"/>
      <c r="U464" s="685"/>
      <c r="V464" s="685"/>
      <c r="W464" s="685"/>
      <c r="X464" s="685"/>
      <c r="Y464" s="685"/>
      <c r="Z464" s="685"/>
      <c r="AA464" s="685"/>
      <c r="AB464" s="685"/>
      <c r="AC464" s="685"/>
      <c r="AD464" s="685"/>
      <c r="AE464" s="685"/>
      <c r="AF464" s="685"/>
      <c r="AG464" s="685"/>
      <c r="AH464" s="685"/>
      <c r="AI464" s="685"/>
      <c r="AJ464" s="685"/>
      <c r="AK464" s="685"/>
      <c r="AL464" s="707"/>
      <c r="AM464" s="708"/>
      <c r="AN464" s="685"/>
      <c r="AO464" s="685"/>
      <c r="AP464" s="685"/>
      <c r="AQ464" s="685"/>
      <c r="AR464" s="685"/>
      <c r="AS464" s="685"/>
      <c r="AT464" s="685"/>
    </row>
    <row r="465" spans="1:46" x14ac:dyDescent="0.3">
      <c r="A465" s="709"/>
      <c r="B465" s="709"/>
      <c r="C465" s="709"/>
      <c r="D465" s="710"/>
      <c r="E465" s="709"/>
      <c r="F465" s="709"/>
      <c r="G465" s="710"/>
      <c r="H465" s="709"/>
      <c r="I465" s="711"/>
      <c r="J465" s="709"/>
      <c r="K465" s="709"/>
      <c r="L465" s="709"/>
      <c r="M465" s="618"/>
      <c r="N465" s="618"/>
      <c r="O465" s="709"/>
      <c r="P465" s="709"/>
      <c r="Q465" s="709"/>
      <c r="R465" s="709"/>
      <c r="S465" s="709"/>
      <c r="T465" s="709"/>
      <c r="U465" s="709"/>
      <c r="V465" s="709"/>
      <c r="W465" s="709"/>
      <c r="X465" s="709"/>
      <c r="Y465" s="709"/>
      <c r="Z465" s="709"/>
      <c r="AA465" s="709"/>
      <c r="AB465" s="709"/>
      <c r="AC465" s="709"/>
      <c r="AD465" s="709"/>
      <c r="AE465" s="709"/>
      <c r="AF465" s="709"/>
      <c r="AG465" s="709"/>
      <c r="AH465" s="709"/>
      <c r="AI465" s="709"/>
      <c r="AJ465" s="709"/>
      <c r="AK465" s="709"/>
      <c r="AL465" s="712"/>
      <c r="AM465" s="713"/>
      <c r="AN465" s="709"/>
      <c r="AO465" s="709"/>
      <c r="AP465" s="709"/>
      <c r="AQ465" s="709"/>
      <c r="AR465" s="709"/>
      <c r="AS465" s="709"/>
      <c r="AT465" s="685"/>
    </row>
    <row r="466" spans="1:46" x14ac:dyDescent="0.3">
      <c r="A466" s="551"/>
      <c r="B466" s="685"/>
      <c r="C466" s="685"/>
      <c r="D466" s="705"/>
      <c r="E466" s="685"/>
      <c r="F466" s="685"/>
      <c r="G466" s="705"/>
      <c r="H466" s="685"/>
      <c r="I466" s="706"/>
      <c r="J466" s="685"/>
      <c r="K466" s="685"/>
      <c r="L466" s="685"/>
      <c r="M466" s="627"/>
      <c r="N466" s="627"/>
      <c r="O466" s="685"/>
      <c r="P466" s="685"/>
      <c r="Q466" s="685"/>
      <c r="R466" s="685"/>
      <c r="S466" s="685"/>
      <c r="T466" s="685"/>
      <c r="U466" s="685"/>
      <c r="V466" s="685"/>
      <c r="W466" s="685"/>
      <c r="X466" s="685"/>
      <c r="Y466" s="685"/>
      <c r="Z466" s="685"/>
      <c r="AA466" s="685"/>
      <c r="AB466" s="685"/>
      <c r="AC466" s="685"/>
      <c r="AD466" s="685"/>
      <c r="AE466" s="685"/>
      <c r="AF466" s="685"/>
      <c r="AG466" s="685"/>
      <c r="AH466" s="685"/>
      <c r="AI466" s="685"/>
      <c r="AJ466" s="685"/>
      <c r="AK466" s="685"/>
      <c r="AL466" s="707"/>
      <c r="AM466" s="708"/>
      <c r="AN466" s="685"/>
      <c r="AO466" s="685"/>
      <c r="AP466" s="685"/>
      <c r="AQ466" s="685"/>
      <c r="AR466" s="685"/>
      <c r="AS466" s="685"/>
      <c r="AT466" s="685"/>
    </row>
    <row r="467" spans="1:46" x14ac:dyDescent="0.3">
      <c r="A467" s="709"/>
      <c r="B467" s="709"/>
      <c r="C467" s="709"/>
      <c r="D467" s="710"/>
      <c r="E467" s="709"/>
      <c r="F467" s="709"/>
      <c r="G467" s="710"/>
      <c r="H467" s="709"/>
      <c r="I467" s="711"/>
      <c r="J467" s="709"/>
      <c r="K467" s="709"/>
      <c r="L467" s="709"/>
      <c r="M467" s="618"/>
      <c r="N467" s="618"/>
      <c r="O467" s="709"/>
      <c r="P467" s="709"/>
      <c r="Q467" s="709"/>
      <c r="R467" s="709"/>
      <c r="S467" s="709"/>
      <c r="T467" s="709"/>
      <c r="U467" s="709"/>
      <c r="V467" s="709"/>
      <c r="W467" s="709"/>
      <c r="X467" s="709"/>
      <c r="Y467" s="709"/>
      <c r="Z467" s="709"/>
      <c r="AA467" s="709"/>
      <c r="AB467" s="709"/>
      <c r="AC467" s="709"/>
      <c r="AD467" s="709"/>
      <c r="AE467" s="709"/>
      <c r="AF467" s="709"/>
      <c r="AG467" s="709"/>
      <c r="AH467" s="709"/>
      <c r="AI467" s="709"/>
      <c r="AJ467" s="709"/>
      <c r="AK467" s="709"/>
      <c r="AL467" s="712"/>
      <c r="AM467" s="713"/>
      <c r="AN467" s="709"/>
      <c r="AO467" s="709"/>
      <c r="AP467" s="709"/>
      <c r="AQ467" s="709"/>
      <c r="AR467" s="709"/>
      <c r="AS467" s="709"/>
      <c r="AT467" s="685"/>
    </row>
    <row r="468" spans="1:46" x14ac:dyDescent="0.3">
      <c r="A468" s="551"/>
      <c r="B468" s="685"/>
      <c r="C468" s="685"/>
      <c r="D468" s="705"/>
      <c r="E468" s="685"/>
      <c r="F468" s="685"/>
      <c r="G468" s="705"/>
      <c r="H468" s="685"/>
      <c r="I468" s="706"/>
      <c r="J468" s="685"/>
      <c r="K468" s="685"/>
      <c r="L468" s="685"/>
      <c r="M468" s="627"/>
      <c r="N468" s="627"/>
      <c r="O468" s="685"/>
      <c r="P468" s="685"/>
      <c r="Q468" s="685"/>
      <c r="R468" s="685"/>
      <c r="S468" s="685"/>
      <c r="T468" s="685"/>
      <c r="U468" s="685"/>
      <c r="V468" s="685"/>
      <c r="W468" s="685"/>
      <c r="X468" s="685"/>
      <c r="Y468" s="685"/>
      <c r="Z468" s="685"/>
      <c r="AA468" s="685"/>
      <c r="AB468" s="685"/>
      <c r="AC468" s="685"/>
      <c r="AD468" s="685"/>
      <c r="AE468" s="685"/>
      <c r="AF468" s="685"/>
      <c r="AG468" s="685"/>
      <c r="AH468" s="685"/>
      <c r="AI468" s="685"/>
      <c r="AJ468" s="685"/>
      <c r="AK468" s="685"/>
      <c r="AL468" s="707"/>
      <c r="AM468" s="708"/>
      <c r="AN468" s="685"/>
      <c r="AO468" s="685"/>
      <c r="AP468" s="685"/>
      <c r="AQ468" s="685"/>
      <c r="AR468" s="685"/>
      <c r="AS468" s="685"/>
      <c r="AT468" s="685"/>
    </row>
    <row r="469" spans="1:46" x14ac:dyDescent="0.3">
      <c r="A469" s="709"/>
      <c r="B469" s="709"/>
      <c r="C469" s="709"/>
      <c r="D469" s="710"/>
      <c r="E469" s="709"/>
      <c r="F469" s="709"/>
      <c r="G469" s="710"/>
      <c r="H469" s="709"/>
      <c r="I469" s="711"/>
      <c r="J469" s="709"/>
      <c r="K469" s="709"/>
      <c r="L469" s="709"/>
      <c r="M469" s="618"/>
      <c r="N469" s="618"/>
      <c r="O469" s="709"/>
      <c r="P469" s="709"/>
      <c r="Q469" s="709"/>
      <c r="R469" s="709"/>
      <c r="S469" s="709"/>
      <c r="T469" s="709"/>
      <c r="U469" s="709"/>
      <c r="V469" s="709"/>
      <c r="W469" s="709"/>
      <c r="X469" s="709"/>
      <c r="Y469" s="709"/>
      <c r="Z469" s="709"/>
      <c r="AA469" s="709"/>
      <c r="AB469" s="709"/>
      <c r="AC469" s="709"/>
      <c r="AD469" s="709"/>
      <c r="AE469" s="709"/>
      <c r="AF469" s="709"/>
      <c r="AG469" s="709"/>
      <c r="AH469" s="709"/>
      <c r="AI469" s="709"/>
      <c r="AJ469" s="709"/>
      <c r="AK469" s="709"/>
      <c r="AL469" s="712"/>
      <c r="AM469" s="713"/>
      <c r="AN469" s="709"/>
      <c r="AO469" s="709"/>
      <c r="AP469" s="709"/>
      <c r="AQ469" s="709"/>
      <c r="AR469" s="709"/>
      <c r="AS469" s="709"/>
      <c r="AT469" s="685"/>
    </row>
    <row r="470" spans="1:46" x14ac:dyDescent="0.3">
      <c r="A470" s="551"/>
      <c r="B470" s="685"/>
      <c r="C470" s="685"/>
      <c r="D470" s="705"/>
      <c r="E470" s="685"/>
      <c r="F470" s="685"/>
      <c r="G470" s="705"/>
      <c r="H470" s="685"/>
      <c r="I470" s="706"/>
      <c r="J470" s="685"/>
      <c r="K470" s="685"/>
      <c r="L470" s="685"/>
      <c r="M470" s="627"/>
      <c r="N470" s="627"/>
      <c r="O470" s="685"/>
      <c r="P470" s="685"/>
      <c r="Q470" s="685"/>
      <c r="R470" s="685"/>
      <c r="S470" s="685"/>
      <c r="T470" s="685"/>
      <c r="U470" s="685"/>
      <c r="V470" s="685"/>
      <c r="W470" s="685"/>
      <c r="X470" s="685"/>
      <c r="Y470" s="685"/>
      <c r="Z470" s="685"/>
      <c r="AA470" s="685"/>
      <c r="AB470" s="685"/>
      <c r="AC470" s="685"/>
      <c r="AD470" s="685"/>
      <c r="AE470" s="685"/>
      <c r="AF470" s="685"/>
      <c r="AG470" s="685"/>
      <c r="AH470" s="685"/>
      <c r="AI470" s="685"/>
      <c r="AJ470" s="685"/>
      <c r="AK470" s="685"/>
      <c r="AL470" s="707"/>
      <c r="AM470" s="708"/>
      <c r="AN470" s="685"/>
      <c r="AO470" s="685"/>
      <c r="AP470" s="685"/>
      <c r="AQ470" s="685"/>
      <c r="AR470" s="685"/>
      <c r="AS470" s="685"/>
      <c r="AT470" s="685"/>
    </row>
    <row r="471" spans="1:46" x14ac:dyDescent="0.3">
      <c r="A471" s="709"/>
      <c r="B471" s="709"/>
      <c r="C471" s="709"/>
      <c r="D471" s="710"/>
      <c r="E471" s="709"/>
      <c r="F471" s="709"/>
      <c r="G471" s="710"/>
      <c r="H471" s="709"/>
      <c r="I471" s="711"/>
      <c r="J471" s="709"/>
      <c r="K471" s="709"/>
      <c r="L471" s="709"/>
      <c r="M471" s="618"/>
      <c r="N471" s="618"/>
      <c r="O471" s="709"/>
      <c r="P471" s="709"/>
      <c r="Q471" s="709"/>
      <c r="R471" s="709"/>
      <c r="S471" s="709"/>
      <c r="T471" s="709"/>
      <c r="U471" s="709"/>
      <c r="V471" s="709"/>
      <c r="W471" s="709"/>
      <c r="X471" s="709"/>
      <c r="Y471" s="709"/>
      <c r="Z471" s="709"/>
      <c r="AA471" s="709"/>
      <c r="AB471" s="709"/>
      <c r="AC471" s="709"/>
      <c r="AD471" s="709"/>
      <c r="AE471" s="709"/>
      <c r="AF471" s="709"/>
      <c r="AG471" s="709"/>
      <c r="AH471" s="709"/>
      <c r="AI471" s="709"/>
      <c r="AJ471" s="709"/>
      <c r="AK471" s="709"/>
      <c r="AL471" s="712"/>
      <c r="AM471" s="713"/>
      <c r="AN471" s="709"/>
      <c r="AO471" s="709"/>
      <c r="AP471" s="709"/>
      <c r="AQ471" s="709"/>
      <c r="AR471" s="709"/>
      <c r="AS471" s="709"/>
      <c r="AT471" s="685"/>
    </row>
    <row r="472" spans="1:46" x14ac:dyDescent="0.3">
      <c r="A472" s="551"/>
      <c r="B472" s="685"/>
      <c r="C472" s="685"/>
      <c r="D472" s="705"/>
      <c r="E472" s="685"/>
      <c r="F472" s="685"/>
      <c r="G472" s="705"/>
      <c r="H472" s="685"/>
      <c r="I472" s="706"/>
      <c r="J472" s="685"/>
      <c r="K472" s="685"/>
      <c r="L472" s="685"/>
      <c r="M472" s="627"/>
      <c r="N472" s="627"/>
      <c r="O472" s="685"/>
      <c r="P472" s="685"/>
      <c r="Q472" s="685"/>
      <c r="R472" s="685"/>
      <c r="S472" s="685"/>
      <c r="T472" s="685"/>
      <c r="U472" s="685"/>
      <c r="V472" s="685"/>
      <c r="W472" s="685"/>
      <c r="X472" s="685"/>
      <c r="Y472" s="685"/>
      <c r="Z472" s="685"/>
      <c r="AA472" s="685"/>
      <c r="AB472" s="685"/>
      <c r="AC472" s="685"/>
      <c r="AD472" s="685"/>
      <c r="AE472" s="685"/>
      <c r="AF472" s="685"/>
      <c r="AG472" s="685"/>
      <c r="AH472" s="685"/>
      <c r="AI472" s="685"/>
      <c r="AJ472" s="685"/>
      <c r="AK472" s="685"/>
      <c r="AL472" s="707"/>
      <c r="AM472" s="708"/>
      <c r="AN472" s="685"/>
      <c r="AO472" s="685"/>
      <c r="AP472" s="685"/>
      <c r="AQ472" s="685"/>
      <c r="AR472" s="685"/>
      <c r="AS472" s="685"/>
      <c r="AT472" s="685"/>
    </row>
    <row r="473" spans="1:46" x14ac:dyDescent="0.3">
      <c r="A473" s="709"/>
      <c r="B473" s="709"/>
      <c r="C473" s="709"/>
      <c r="D473" s="710"/>
      <c r="E473" s="709"/>
      <c r="F473" s="709"/>
      <c r="G473" s="710"/>
      <c r="H473" s="709"/>
      <c r="I473" s="711"/>
      <c r="J473" s="709"/>
      <c r="K473" s="709"/>
      <c r="L473" s="709"/>
      <c r="M473" s="618"/>
      <c r="N473" s="618"/>
      <c r="O473" s="709"/>
      <c r="P473" s="709"/>
      <c r="Q473" s="709"/>
      <c r="R473" s="709"/>
      <c r="S473" s="709"/>
      <c r="T473" s="709"/>
      <c r="U473" s="709"/>
      <c r="V473" s="709"/>
      <c r="W473" s="709"/>
      <c r="X473" s="709"/>
      <c r="Y473" s="709"/>
      <c r="Z473" s="709"/>
      <c r="AA473" s="709"/>
      <c r="AB473" s="709"/>
      <c r="AC473" s="709"/>
      <c r="AD473" s="709"/>
      <c r="AE473" s="709"/>
      <c r="AF473" s="709"/>
      <c r="AG473" s="709"/>
      <c r="AH473" s="709"/>
      <c r="AI473" s="709"/>
      <c r="AJ473" s="709"/>
      <c r="AK473" s="709"/>
      <c r="AL473" s="712"/>
      <c r="AM473" s="713"/>
      <c r="AN473" s="709"/>
      <c r="AO473" s="709"/>
      <c r="AP473" s="709"/>
      <c r="AQ473" s="709"/>
      <c r="AR473" s="709"/>
      <c r="AS473" s="709"/>
      <c r="AT473" s="685"/>
    </row>
    <row r="474" spans="1:46" x14ac:dyDescent="0.3">
      <c r="A474" s="551"/>
      <c r="B474" s="685"/>
      <c r="C474" s="685"/>
      <c r="D474" s="705"/>
      <c r="E474" s="685"/>
      <c r="F474" s="685"/>
      <c r="G474" s="705"/>
      <c r="H474" s="685"/>
      <c r="I474" s="706"/>
      <c r="J474" s="685"/>
      <c r="K474" s="685"/>
      <c r="L474" s="685"/>
      <c r="M474" s="627"/>
      <c r="N474" s="627"/>
      <c r="O474" s="685"/>
      <c r="P474" s="685"/>
      <c r="Q474" s="685"/>
      <c r="R474" s="685"/>
      <c r="S474" s="685"/>
      <c r="T474" s="685"/>
      <c r="U474" s="685"/>
      <c r="V474" s="685"/>
      <c r="W474" s="685"/>
      <c r="X474" s="685"/>
      <c r="Y474" s="685"/>
      <c r="Z474" s="685"/>
      <c r="AA474" s="685"/>
      <c r="AB474" s="685"/>
      <c r="AC474" s="685"/>
      <c r="AD474" s="685"/>
      <c r="AE474" s="685"/>
      <c r="AF474" s="685"/>
      <c r="AG474" s="685"/>
      <c r="AH474" s="685"/>
      <c r="AI474" s="685"/>
      <c r="AJ474" s="685"/>
      <c r="AK474" s="685"/>
      <c r="AL474" s="707"/>
      <c r="AM474" s="708"/>
      <c r="AN474" s="685"/>
      <c r="AO474" s="685"/>
      <c r="AP474" s="685"/>
      <c r="AQ474" s="685"/>
      <c r="AR474" s="685"/>
      <c r="AS474" s="685"/>
      <c r="AT474" s="685"/>
    </row>
    <row r="475" spans="1:46" x14ac:dyDescent="0.3">
      <c r="A475" s="709"/>
      <c r="B475" s="709"/>
      <c r="C475" s="709"/>
      <c r="D475" s="710"/>
      <c r="E475" s="709"/>
      <c r="F475" s="709"/>
      <c r="G475" s="710"/>
      <c r="H475" s="709"/>
      <c r="I475" s="711"/>
      <c r="J475" s="709"/>
      <c r="K475" s="709"/>
      <c r="L475" s="709"/>
      <c r="M475" s="618"/>
      <c r="N475" s="618"/>
      <c r="O475" s="709"/>
      <c r="P475" s="709"/>
      <c r="Q475" s="709"/>
      <c r="R475" s="709"/>
      <c r="S475" s="709"/>
      <c r="T475" s="709"/>
      <c r="U475" s="709"/>
      <c r="V475" s="709"/>
      <c r="W475" s="709"/>
      <c r="X475" s="709"/>
      <c r="Y475" s="709"/>
      <c r="Z475" s="709"/>
      <c r="AA475" s="709"/>
      <c r="AB475" s="709"/>
      <c r="AC475" s="709"/>
      <c r="AD475" s="709"/>
      <c r="AE475" s="709"/>
      <c r="AF475" s="709"/>
      <c r="AG475" s="709"/>
      <c r="AH475" s="709"/>
      <c r="AI475" s="709"/>
      <c r="AJ475" s="709"/>
      <c r="AK475" s="709"/>
      <c r="AL475" s="712"/>
      <c r="AM475" s="713"/>
      <c r="AN475" s="709"/>
      <c r="AO475" s="709"/>
      <c r="AP475" s="709"/>
      <c r="AQ475" s="709"/>
      <c r="AR475" s="709"/>
      <c r="AS475" s="709"/>
      <c r="AT475" s="685"/>
    </row>
    <row r="476" spans="1:46" x14ac:dyDescent="0.3">
      <c r="A476" s="551"/>
      <c r="B476" s="685"/>
      <c r="C476" s="685"/>
      <c r="D476" s="705"/>
      <c r="E476" s="685"/>
      <c r="F476" s="685"/>
      <c r="G476" s="705"/>
      <c r="H476" s="685"/>
      <c r="I476" s="706"/>
      <c r="J476" s="685"/>
      <c r="K476" s="685"/>
      <c r="L476" s="685"/>
      <c r="M476" s="627"/>
      <c r="N476" s="627"/>
      <c r="O476" s="685"/>
      <c r="P476" s="685"/>
      <c r="Q476" s="685"/>
      <c r="R476" s="685"/>
      <c r="S476" s="685"/>
      <c r="T476" s="685"/>
      <c r="U476" s="685"/>
      <c r="V476" s="685"/>
      <c r="W476" s="685"/>
      <c r="X476" s="685"/>
      <c r="Y476" s="685"/>
      <c r="Z476" s="685"/>
      <c r="AA476" s="685"/>
      <c r="AB476" s="685"/>
      <c r="AC476" s="685"/>
      <c r="AD476" s="685"/>
      <c r="AE476" s="685"/>
      <c r="AF476" s="685"/>
      <c r="AG476" s="685"/>
      <c r="AH476" s="685"/>
      <c r="AI476" s="685"/>
      <c r="AJ476" s="685"/>
      <c r="AK476" s="685"/>
      <c r="AL476" s="707"/>
      <c r="AM476" s="708"/>
      <c r="AN476" s="685"/>
      <c r="AO476" s="685"/>
      <c r="AP476" s="685"/>
      <c r="AQ476" s="685"/>
      <c r="AR476" s="685"/>
      <c r="AS476" s="685"/>
      <c r="AT476" s="685"/>
    </row>
    <row r="477" spans="1:46" x14ac:dyDescent="0.3">
      <c r="A477" s="709"/>
      <c r="B477" s="709"/>
      <c r="C477" s="709"/>
      <c r="D477" s="710"/>
      <c r="E477" s="709"/>
      <c r="F477" s="709"/>
      <c r="G477" s="710"/>
      <c r="H477" s="709"/>
      <c r="I477" s="711"/>
      <c r="J477" s="709"/>
      <c r="K477" s="709"/>
      <c r="L477" s="709"/>
      <c r="M477" s="618"/>
      <c r="N477" s="618"/>
      <c r="O477" s="709"/>
      <c r="P477" s="709"/>
      <c r="Q477" s="709"/>
      <c r="R477" s="709"/>
      <c r="S477" s="709"/>
      <c r="T477" s="709"/>
      <c r="U477" s="709"/>
      <c r="V477" s="709"/>
      <c r="W477" s="709"/>
      <c r="X477" s="709"/>
      <c r="Y477" s="709"/>
      <c r="Z477" s="709"/>
      <c r="AA477" s="709"/>
      <c r="AB477" s="709"/>
      <c r="AC477" s="709"/>
      <c r="AD477" s="709"/>
      <c r="AE477" s="709"/>
      <c r="AF477" s="709"/>
      <c r="AG477" s="709"/>
      <c r="AH477" s="709"/>
      <c r="AI477" s="709"/>
      <c r="AJ477" s="709"/>
      <c r="AK477" s="709"/>
      <c r="AL477" s="712"/>
      <c r="AM477" s="713"/>
      <c r="AN477" s="709"/>
      <c r="AO477" s="709"/>
      <c r="AP477" s="709"/>
      <c r="AQ477" s="709"/>
      <c r="AR477" s="709"/>
      <c r="AS477" s="709"/>
      <c r="AT477" s="685"/>
    </row>
    <row r="478" spans="1:46" x14ac:dyDescent="0.3">
      <c r="A478" s="551"/>
      <c r="B478" s="685"/>
      <c r="C478" s="685"/>
      <c r="D478" s="705"/>
      <c r="E478" s="685"/>
      <c r="F478" s="685"/>
      <c r="G478" s="705"/>
      <c r="H478" s="685"/>
      <c r="I478" s="706"/>
      <c r="J478" s="685"/>
      <c r="K478" s="685"/>
      <c r="L478" s="685"/>
      <c r="M478" s="627"/>
      <c r="N478" s="627"/>
      <c r="O478" s="685"/>
      <c r="P478" s="685"/>
      <c r="Q478" s="685"/>
      <c r="R478" s="685"/>
      <c r="S478" s="685"/>
      <c r="T478" s="685"/>
      <c r="U478" s="685"/>
      <c r="V478" s="685"/>
      <c r="W478" s="685"/>
      <c r="X478" s="685"/>
      <c r="Y478" s="685"/>
      <c r="Z478" s="685"/>
      <c r="AA478" s="685"/>
      <c r="AB478" s="685"/>
      <c r="AC478" s="685"/>
      <c r="AD478" s="685"/>
      <c r="AE478" s="685"/>
      <c r="AF478" s="685"/>
      <c r="AG478" s="685"/>
      <c r="AH478" s="685"/>
      <c r="AI478" s="685"/>
      <c r="AJ478" s="685"/>
      <c r="AK478" s="685"/>
      <c r="AL478" s="707"/>
      <c r="AM478" s="708"/>
      <c r="AN478" s="685"/>
      <c r="AO478" s="685"/>
      <c r="AP478" s="685"/>
      <c r="AQ478" s="685"/>
      <c r="AR478" s="685"/>
      <c r="AS478" s="685"/>
      <c r="AT478" s="685"/>
    </row>
    <row r="479" spans="1:46" x14ac:dyDescent="0.3">
      <c r="A479" s="709"/>
      <c r="B479" s="709"/>
      <c r="C479" s="709"/>
      <c r="D479" s="710"/>
      <c r="E479" s="709"/>
      <c r="F479" s="709"/>
      <c r="G479" s="710"/>
      <c r="H479" s="709"/>
      <c r="I479" s="711"/>
      <c r="J479" s="709"/>
      <c r="K479" s="709"/>
      <c r="L479" s="709"/>
      <c r="M479" s="618"/>
      <c r="N479" s="618"/>
      <c r="O479" s="709"/>
      <c r="P479" s="709"/>
      <c r="Q479" s="709"/>
      <c r="R479" s="709"/>
      <c r="S479" s="709"/>
      <c r="T479" s="709"/>
      <c r="U479" s="709"/>
      <c r="V479" s="709"/>
      <c r="W479" s="709"/>
      <c r="X479" s="709"/>
      <c r="Y479" s="709"/>
      <c r="Z479" s="709"/>
      <c r="AA479" s="709"/>
      <c r="AB479" s="709"/>
      <c r="AC479" s="709"/>
      <c r="AD479" s="709"/>
      <c r="AE479" s="709"/>
      <c r="AF479" s="709"/>
      <c r="AG479" s="709"/>
      <c r="AH479" s="709"/>
      <c r="AI479" s="709"/>
      <c r="AJ479" s="709"/>
      <c r="AK479" s="709"/>
      <c r="AL479" s="712"/>
      <c r="AM479" s="713"/>
      <c r="AN479" s="709"/>
      <c r="AO479" s="709"/>
      <c r="AP479" s="709"/>
      <c r="AQ479" s="709"/>
      <c r="AR479" s="709"/>
      <c r="AS479" s="709"/>
      <c r="AT479" s="685"/>
    </row>
    <row r="480" spans="1:46" x14ac:dyDescent="0.3">
      <c r="A480" s="551"/>
      <c r="B480" s="685"/>
      <c r="C480" s="685"/>
      <c r="D480" s="705"/>
      <c r="E480" s="685"/>
      <c r="F480" s="685"/>
      <c r="G480" s="705"/>
      <c r="H480" s="685"/>
      <c r="I480" s="706"/>
      <c r="J480" s="685"/>
      <c r="K480" s="685"/>
      <c r="L480" s="685"/>
      <c r="M480" s="627"/>
      <c r="N480" s="627"/>
      <c r="O480" s="685"/>
      <c r="P480" s="685"/>
      <c r="Q480" s="685"/>
      <c r="R480" s="685"/>
      <c r="S480" s="685"/>
      <c r="T480" s="685"/>
      <c r="U480" s="685"/>
      <c r="V480" s="685"/>
      <c r="W480" s="685"/>
      <c r="X480" s="685"/>
      <c r="Y480" s="685"/>
      <c r="Z480" s="685"/>
      <c r="AA480" s="685"/>
      <c r="AB480" s="685"/>
      <c r="AC480" s="685"/>
      <c r="AD480" s="685"/>
      <c r="AE480" s="685"/>
      <c r="AF480" s="685"/>
      <c r="AG480" s="685"/>
      <c r="AH480" s="685"/>
      <c r="AI480" s="685"/>
      <c r="AJ480" s="685"/>
      <c r="AK480" s="685"/>
      <c r="AL480" s="707"/>
      <c r="AM480" s="708"/>
      <c r="AN480" s="685"/>
      <c r="AO480" s="685"/>
      <c r="AP480" s="685"/>
      <c r="AQ480" s="685"/>
      <c r="AR480" s="685"/>
      <c r="AS480" s="685"/>
      <c r="AT480" s="685"/>
    </row>
    <row r="481" spans="1:46" x14ac:dyDescent="0.3">
      <c r="A481" s="709"/>
      <c r="B481" s="709"/>
      <c r="C481" s="709"/>
      <c r="D481" s="710"/>
      <c r="E481" s="709"/>
      <c r="F481" s="709"/>
      <c r="G481" s="710"/>
      <c r="H481" s="709"/>
      <c r="I481" s="711"/>
      <c r="J481" s="709"/>
      <c r="K481" s="709"/>
      <c r="L481" s="709"/>
      <c r="M481" s="618"/>
      <c r="N481" s="618"/>
      <c r="O481" s="709"/>
      <c r="P481" s="709"/>
      <c r="Q481" s="709"/>
      <c r="R481" s="709"/>
      <c r="S481" s="709"/>
      <c r="T481" s="709"/>
      <c r="U481" s="709"/>
      <c r="V481" s="709"/>
      <c r="W481" s="709"/>
      <c r="X481" s="709"/>
      <c r="Y481" s="709"/>
      <c r="Z481" s="709"/>
      <c r="AA481" s="709"/>
      <c r="AB481" s="709"/>
      <c r="AC481" s="709"/>
      <c r="AD481" s="709"/>
      <c r="AE481" s="709"/>
      <c r="AF481" s="709"/>
      <c r="AG481" s="709"/>
      <c r="AH481" s="709"/>
      <c r="AI481" s="709"/>
      <c r="AJ481" s="709"/>
      <c r="AK481" s="709"/>
      <c r="AL481" s="712"/>
      <c r="AM481" s="713"/>
      <c r="AN481" s="709"/>
      <c r="AO481" s="709"/>
      <c r="AP481" s="709"/>
      <c r="AQ481" s="709"/>
      <c r="AR481" s="709"/>
      <c r="AS481" s="709"/>
      <c r="AT481" s="685"/>
    </row>
    <row r="482" spans="1:46" x14ac:dyDescent="0.3">
      <c r="A482" s="551"/>
      <c r="B482" s="685"/>
      <c r="C482" s="685"/>
      <c r="D482" s="705"/>
      <c r="E482" s="685"/>
      <c r="F482" s="685"/>
      <c r="G482" s="705"/>
      <c r="H482" s="685"/>
      <c r="I482" s="706"/>
      <c r="J482" s="685"/>
      <c r="K482" s="685"/>
      <c r="L482" s="685"/>
      <c r="M482" s="627"/>
      <c r="N482" s="627"/>
      <c r="O482" s="685"/>
      <c r="P482" s="685"/>
      <c r="Q482" s="685"/>
      <c r="R482" s="685"/>
      <c r="S482" s="685"/>
      <c r="T482" s="685"/>
      <c r="U482" s="685"/>
      <c r="V482" s="685"/>
      <c r="W482" s="685"/>
      <c r="X482" s="685"/>
      <c r="Y482" s="685"/>
      <c r="Z482" s="685"/>
      <c r="AA482" s="685"/>
      <c r="AB482" s="685"/>
      <c r="AC482" s="685"/>
      <c r="AD482" s="685"/>
      <c r="AE482" s="685"/>
      <c r="AF482" s="685"/>
      <c r="AG482" s="685"/>
      <c r="AH482" s="685"/>
      <c r="AI482" s="685"/>
      <c r="AJ482" s="685"/>
      <c r="AK482" s="685"/>
      <c r="AL482" s="707"/>
      <c r="AM482" s="708"/>
      <c r="AN482" s="685"/>
      <c r="AO482" s="685"/>
      <c r="AP482" s="685"/>
      <c r="AQ482" s="685"/>
      <c r="AR482" s="685"/>
      <c r="AS482" s="685"/>
      <c r="AT482" s="685"/>
    </row>
    <row r="483" spans="1:46" x14ac:dyDescent="0.3">
      <c r="A483" s="709"/>
      <c r="B483" s="709"/>
      <c r="C483" s="709"/>
      <c r="D483" s="710"/>
      <c r="E483" s="709"/>
      <c r="F483" s="709"/>
      <c r="G483" s="710"/>
      <c r="H483" s="709"/>
      <c r="I483" s="711"/>
      <c r="J483" s="709"/>
      <c r="K483" s="709"/>
      <c r="L483" s="709"/>
      <c r="M483" s="618"/>
      <c r="N483" s="618"/>
      <c r="O483" s="709"/>
      <c r="P483" s="709"/>
      <c r="Q483" s="709"/>
      <c r="R483" s="709"/>
      <c r="S483" s="709"/>
      <c r="T483" s="709"/>
      <c r="U483" s="709"/>
      <c r="V483" s="709"/>
      <c r="W483" s="709"/>
      <c r="X483" s="709"/>
      <c r="Y483" s="709"/>
      <c r="Z483" s="709"/>
      <c r="AA483" s="709"/>
      <c r="AB483" s="709"/>
      <c r="AC483" s="709"/>
      <c r="AD483" s="709"/>
      <c r="AE483" s="709"/>
      <c r="AF483" s="709"/>
      <c r="AG483" s="709"/>
      <c r="AH483" s="709"/>
      <c r="AI483" s="709"/>
      <c r="AJ483" s="709"/>
      <c r="AK483" s="709"/>
      <c r="AL483" s="712"/>
      <c r="AM483" s="713"/>
      <c r="AN483" s="709"/>
      <c r="AO483" s="709"/>
      <c r="AP483" s="709"/>
      <c r="AQ483" s="709"/>
      <c r="AR483" s="709"/>
      <c r="AS483" s="709"/>
      <c r="AT483" s="685"/>
    </row>
    <row r="484" spans="1:46" x14ac:dyDescent="0.3">
      <c r="A484" s="551"/>
      <c r="B484" s="685"/>
      <c r="C484" s="685"/>
      <c r="D484" s="705"/>
      <c r="E484" s="685"/>
      <c r="F484" s="685"/>
      <c r="G484" s="705"/>
      <c r="H484" s="685"/>
      <c r="I484" s="706"/>
      <c r="J484" s="685"/>
      <c r="K484" s="685"/>
      <c r="L484" s="685"/>
      <c r="M484" s="627"/>
      <c r="N484" s="627"/>
      <c r="O484" s="685"/>
      <c r="P484" s="685"/>
      <c r="Q484" s="685"/>
      <c r="R484" s="685"/>
      <c r="S484" s="685"/>
      <c r="T484" s="685"/>
      <c r="U484" s="685"/>
      <c r="V484" s="685"/>
      <c r="W484" s="685"/>
      <c r="X484" s="685"/>
      <c r="Y484" s="685"/>
      <c r="Z484" s="685"/>
      <c r="AA484" s="685"/>
      <c r="AB484" s="685"/>
      <c r="AC484" s="685"/>
      <c r="AD484" s="685"/>
      <c r="AE484" s="685"/>
      <c r="AF484" s="685"/>
      <c r="AG484" s="685"/>
      <c r="AH484" s="685"/>
      <c r="AI484" s="685"/>
      <c r="AJ484" s="685"/>
      <c r="AK484" s="685"/>
      <c r="AL484" s="707"/>
      <c r="AM484" s="708"/>
      <c r="AN484" s="685"/>
      <c r="AO484" s="685"/>
      <c r="AP484" s="685"/>
      <c r="AQ484" s="685"/>
      <c r="AR484" s="685"/>
      <c r="AS484" s="685"/>
      <c r="AT484" s="685"/>
    </row>
    <row r="485" spans="1:46" x14ac:dyDescent="0.3">
      <c r="A485" s="709"/>
      <c r="B485" s="709"/>
      <c r="C485" s="709"/>
      <c r="D485" s="710"/>
      <c r="E485" s="709"/>
      <c r="F485" s="709"/>
      <c r="G485" s="710"/>
      <c r="H485" s="709"/>
      <c r="I485" s="711"/>
      <c r="J485" s="709"/>
      <c r="K485" s="709"/>
      <c r="L485" s="709"/>
      <c r="M485" s="618"/>
      <c r="N485" s="618"/>
      <c r="O485" s="709"/>
      <c r="P485" s="709"/>
      <c r="Q485" s="709"/>
      <c r="R485" s="709"/>
      <c r="S485" s="709"/>
      <c r="T485" s="709"/>
      <c r="U485" s="709"/>
      <c r="V485" s="709"/>
      <c r="W485" s="709"/>
      <c r="X485" s="709"/>
      <c r="Y485" s="709"/>
      <c r="Z485" s="709"/>
      <c r="AA485" s="709"/>
      <c r="AB485" s="709"/>
      <c r="AC485" s="709"/>
      <c r="AD485" s="709"/>
      <c r="AE485" s="709"/>
      <c r="AF485" s="709"/>
      <c r="AG485" s="709"/>
      <c r="AH485" s="709"/>
      <c r="AI485" s="709"/>
      <c r="AJ485" s="709"/>
      <c r="AK485" s="709"/>
      <c r="AL485" s="712"/>
      <c r="AM485" s="713"/>
      <c r="AN485" s="709"/>
      <c r="AO485" s="709"/>
      <c r="AP485" s="709"/>
      <c r="AQ485" s="709"/>
      <c r="AR485" s="709"/>
      <c r="AS485" s="709"/>
      <c r="AT485" s="685"/>
    </row>
    <row r="486" spans="1:46" x14ac:dyDescent="0.3">
      <c r="A486" s="551"/>
      <c r="B486" s="685"/>
      <c r="C486" s="685"/>
      <c r="D486" s="705"/>
      <c r="E486" s="685"/>
      <c r="F486" s="685"/>
      <c r="G486" s="705"/>
      <c r="H486" s="685"/>
      <c r="I486" s="706"/>
      <c r="J486" s="685"/>
      <c r="K486" s="685"/>
      <c r="L486" s="685"/>
      <c r="M486" s="627"/>
      <c r="N486" s="627"/>
      <c r="O486" s="685"/>
      <c r="P486" s="685"/>
      <c r="Q486" s="685"/>
      <c r="R486" s="685"/>
      <c r="S486" s="685"/>
      <c r="T486" s="685"/>
      <c r="U486" s="685"/>
      <c r="V486" s="685"/>
      <c r="W486" s="685"/>
      <c r="X486" s="685"/>
      <c r="Y486" s="685"/>
      <c r="Z486" s="685"/>
      <c r="AA486" s="685"/>
      <c r="AB486" s="685"/>
      <c r="AC486" s="685"/>
      <c r="AD486" s="685"/>
      <c r="AE486" s="685"/>
      <c r="AF486" s="685"/>
      <c r="AG486" s="685"/>
      <c r="AH486" s="685"/>
      <c r="AI486" s="685"/>
      <c r="AJ486" s="685"/>
      <c r="AK486" s="685"/>
      <c r="AL486" s="707"/>
      <c r="AM486" s="708"/>
      <c r="AN486" s="685"/>
      <c r="AO486" s="685"/>
      <c r="AP486" s="685"/>
      <c r="AQ486" s="685"/>
      <c r="AR486" s="685"/>
      <c r="AS486" s="685"/>
      <c r="AT486" s="685"/>
    </row>
    <row r="487" spans="1:46" x14ac:dyDescent="0.3">
      <c r="A487" s="709"/>
      <c r="B487" s="709"/>
      <c r="C487" s="709"/>
      <c r="D487" s="710"/>
      <c r="E487" s="709"/>
      <c r="F487" s="709"/>
      <c r="G487" s="710"/>
      <c r="H487" s="709"/>
      <c r="I487" s="711"/>
      <c r="J487" s="709"/>
      <c r="K487" s="709"/>
      <c r="L487" s="709"/>
      <c r="M487" s="618"/>
      <c r="N487" s="618"/>
      <c r="O487" s="709"/>
      <c r="P487" s="709"/>
      <c r="Q487" s="709"/>
      <c r="R487" s="709"/>
      <c r="S487" s="709"/>
      <c r="T487" s="709"/>
      <c r="U487" s="709"/>
      <c r="V487" s="709"/>
      <c r="W487" s="709"/>
      <c r="X487" s="709"/>
      <c r="Y487" s="709"/>
      <c r="Z487" s="709"/>
      <c r="AA487" s="709"/>
      <c r="AB487" s="709"/>
      <c r="AC487" s="709"/>
      <c r="AD487" s="709"/>
      <c r="AE487" s="709"/>
      <c r="AF487" s="709"/>
      <c r="AG487" s="709"/>
      <c r="AH487" s="709"/>
      <c r="AI487" s="709"/>
      <c r="AJ487" s="709"/>
      <c r="AK487" s="709"/>
      <c r="AL487" s="712"/>
      <c r="AM487" s="713"/>
      <c r="AN487" s="709"/>
      <c r="AO487" s="709"/>
      <c r="AP487" s="709"/>
      <c r="AQ487" s="709"/>
      <c r="AR487" s="709"/>
      <c r="AS487" s="709"/>
      <c r="AT487" s="685"/>
    </row>
    <row r="488" spans="1:46" x14ac:dyDescent="0.3">
      <c r="A488" s="551"/>
      <c r="B488" s="685"/>
      <c r="C488" s="685"/>
      <c r="D488" s="705"/>
      <c r="E488" s="685"/>
      <c r="F488" s="685"/>
      <c r="G488" s="705"/>
      <c r="H488" s="685"/>
      <c r="I488" s="706"/>
      <c r="J488" s="685"/>
      <c r="K488" s="685"/>
      <c r="L488" s="685"/>
      <c r="M488" s="627"/>
      <c r="N488" s="627"/>
      <c r="O488" s="685"/>
      <c r="P488" s="685"/>
      <c r="Q488" s="685"/>
      <c r="R488" s="685"/>
      <c r="S488" s="685"/>
      <c r="T488" s="685"/>
      <c r="U488" s="685"/>
      <c r="V488" s="685"/>
      <c r="W488" s="685"/>
      <c r="X488" s="685"/>
      <c r="Y488" s="685"/>
      <c r="Z488" s="685"/>
      <c r="AA488" s="685"/>
      <c r="AB488" s="685"/>
      <c r="AC488" s="685"/>
      <c r="AD488" s="685"/>
      <c r="AE488" s="685"/>
      <c r="AF488" s="685"/>
      <c r="AG488" s="685"/>
      <c r="AH488" s="685"/>
      <c r="AI488" s="685"/>
      <c r="AJ488" s="685"/>
      <c r="AK488" s="685"/>
      <c r="AL488" s="707"/>
      <c r="AM488" s="708"/>
      <c r="AN488" s="685"/>
      <c r="AO488" s="685"/>
      <c r="AP488" s="685"/>
      <c r="AQ488" s="685"/>
      <c r="AR488" s="685"/>
      <c r="AS488" s="685"/>
      <c r="AT488" s="685"/>
    </row>
    <row r="489" spans="1:46" x14ac:dyDescent="0.3">
      <c r="A489" s="709"/>
      <c r="B489" s="709"/>
      <c r="C489" s="709"/>
      <c r="D489" s="710"/>
      <c r="E489" s="709"/>
      <c r="F489" s="709"/>
      <c r="G489" s="710"/>
      <c r="H489" s="709"/>
      <c r="I489" s="711"/>
      <c r="J489" s="709"/>
      <c r="K489" s="709"/>
      <c r="L489" s="709"/>
      <c r="M489" s="618"/>
      <c r="N489" s="618"/>
      <c r="O489" s="709"/>
      <c r="P489" s="709"/>
      <c r="Q489" s="709"/>
      <c r="R489" s="709"/>
      <c r="S489" s="709"/>
      <c r="T489" s="709"/>
      <c r="U489" s="709"/>
      <c r="V489" s="709"/>
      <c r="W489" s="709"/>
      <c r="X489" s="709"/>
      <c r="Y489" s="709"/>
      <c r="Z489" s="709"/>
      <c r="AA489" s="709"/>
      <c r="AB489" s="709"/>
      <c r="AC489" s="709"/>
      <c r="AD489" s="709"/>
      <c r="AE489" s="709"/>
      <c r="AF489" s="709"/>
      <c r="AG489" s="709"/>
      <c r="AH489" s="709"/>
      <c r="AI489" s="709"/>
      <c r="AJ489" s="709"/>
      <c r="AK489" s="709"/>
      <c r="AL489" s="712"/>
      <c r="AM489" s="713"/>
      <c r="AN489" s="709"/>
      <c r="AO489" s="709"/>
      <c r="AP489" s="709"/>
      <c r="AQ489" s="709"/>
      <c r="AR489" s="709"/>
      <c r="AS489" s="709"/>
      <c r="AT489" s="685"/>
    </row>
    <row r="490" spans="1:46" x14ac:dyDescent="0.3">
      <c r="A490" s="551"/>
      <c r="B490" s="685"/>
      <c r="C490" s="685"/>
      <c r="D490" s="705"/>
      <c r="E490" s="685"/>
      <c r="F490" s="685"/>
      <c r="G490" s="705"/>
      <c r="H490" s="685"/>
      <c r="I490" s="706"/>
      <c r="J490" s="685"/>
      <c r="K490" s="685"/>
      <c r="L490" s="685"/>
      <c r="M490" s="627"/>
      <c r="N490" s="627"/>
      <c r="O490" s="685"/>
      <c r="P490" s="685"/>
      <c r="Q490" s="685"/>
      <c r="R490" s="685"/>
      <c r="S490" s="685"/>
      <c r="T490" s="685"/>
      <c r="U490" s="685"/>
      <c r="V490" s="685"/>
      <c r="W490" s="685"/>
      <c r="X490" s="685"/>
      <c r="Y490" s="685"/>
      <c r="Z490" s="685"/>
      <c r="AA490" s="685"/>
      <c r="AB490" s="685"/>
      <c r="AC490" s="685"/>
      <c r="AD490" s="685"/>
      <c r="AE490" s="685"/>
      <c r="AF490" s="685"/>
      <c r="AG490" s="685"/>
      <c r="AH490" s="685"/>
      <c r="AI490" s="685"/>
      <c r="AJ490" s="685"/>
      <c r="AK490" s="685"/>
      <c r="AL490" s="707"/>
      <c r="AM490" s="708"/>
      <c r="AN490" s="685"/>
      <c r="AO490" s="685"/>
      <c r="AP490" s="685"/>
      <c r="AQ490" s="685"/>
      <c r="AR490" s="685"/>
      <c r="AS490" s="685"/>
      <c r="AT490" s="685"/>
    </row>
    <row r="491" spans="1:46" x14ac:dyDescent="0.3">
      <c r="A491" s="709"/>
      <c r="B491" s="709"/>
      <c r="C491" s="709"/>
      <c r="D491" s="710"/>
      <c r="E491" s="709"/>
      <c r="F491" s="709"/>
      <c r="G491" s="710"/>
      <c r="H491" s="709"/>
      <c r="I491" s="711"/>
      <c r="J491" s="709"/>
      <c r="K491" s="709"/>
      <c r="L491" s="709"/>
      <c r="M491" s="618"/>
      <c r="N491" s="618"/>
      <c r="O491" s="709"/>
      <c r="P491" s="709"/>
      <c r="Q491" s="709"/>
      <c r="R491" s="709"/>
      <c r="S491" s="709"/>
      <c r="T491" s="709"/>
      <c r="U491" s="709"/>
      <c r="V491" s="709"/>
      <c r="W491" s="709"/>
      <c r="X491" s="709"/>
      <c r="Y491" s="709"/>
      <c r="Z491" s="709"/>
      <c r="AA491" s="709"/>
      <c r="AB491" s="709"/>
      <c r="AC491" s="709"/>
      <c r="AD491" s="709"/>
      <c r="AE491" s="709"/>
      <c r="AF491" s="709"/>
      <c r="AG491" s="709"/>
      <c r="AH491" s="709"/>
      <c r="AI491" s="709"/>
      <c r="AJ491" s="709"/>
      <c r="AK491" s="709"/>
      <c r="AL491" s="712"/>
      <c r="AM491" s="713"/>
      <c r="AN491" s="709"/>
      <c r="AO491" s="709"/>
      <c r="AP491" s="709"/>
      <c r="AQ491" s="709"/>
      <c r="AR491" s="709"/>
      <c r="AS491" s="709"/>
      <c r="AT491" s="685"/>
    </row>
    <row r="492" spans="1:46" x14ac:dyDescent="0.3">
      <c r="A492" s="551"/>
      <c r="B492" s="685"/>
      <c r="C492" s="685"/>
      <c r="D492" s="705"/>
      <c r="E492" s="685"/>
      <c r="F492" s="685"/>
      <c r="G492" s="705"/>
      <c r="H492" s="685"/>
      <c r="I492" s="706"/>
      <c r="J492" s="685"/>
      <c r="K492" s="685"/>
      <c r="L492" s="685"/>
      <c r="M492" s="627"/>
      <c r="N492" s="627"/>
      <c r="O492" s="685"/>
      <c r="P492" s="685"/>
      <c r="Q492" s="685"/>
      <c r="R492" s="685"/>
      <c r="S492" s="685"/>
      <c r="T492" s="685"/>
      <c r="U492" s="685"/>
      <c r="V492" s="685"/>
      <c r="W492" s="685"/>
      <c r="X492" s="685"/>
      <c r="Y492" s="685"/>
      <c r="Z492" s="685"/>
      <c r="AA492" s="685"/>
      <c r="AB492" s="685"/>
      <c r="AC492" s="685"/>
      <c r="AD492" s="685"/>
      <c r="AE492" s="685"/>
      <c r="AF492" s="685"/>
      <c r="AG492" s="685"/>
      <c r="AH492" s="685"/>
      <c r="AI492" s="685"/>
      <c r="AJ492" s="685"/>
      <c r="AK492" s="685"/>
      <c r="AL492" s="707"/>
      <c r="AM492" s="708"/>
      <c r="AN492" s="685"/>
      <c r="AO492" s="685"/>
      <c r="AP492" s="685"/>
      <c r="AQ492" s="685"/>
      <c r="AR492" s="685"/>
      <c r="AS492" s="685"/>
      <c r="AT492" s="685"/>
    </row>
    <row r="493" spans="1:46" x14ac:dyDescent="0.3">
      <c r="A493" s="709"/>
      <c r="B493" s="709"/>
      <c r="C493" s="709"/>
      <c r="D493" s="710"/>
      <c r="E493" s="709"/>
      <c r="F493" s="709"/>
      <c r="G493" s="710"/>
      <c r="H493" s="709"/>
      <c r="I493" s="711"/>
      <c r="J493" s="709"/>
      <c r="K493" s="709"/>
      <c r="L493" s="709"/>
      <c r="M493" s="618"/>
      <c r="N493" s="618"/>
      <c r="O493" s="709"/>
      <c r="P493" s="709"/>
      <c r="Q493" s="709"/>
      <c r="R493" s="709"/>
      <c r="S493" s="709"/>
      <c r="T493" s="709"/>
      <c r="U493" s="709"/>
      <c r="V493" s="709"/>
      <c r="W493" s="709"/>
      <c r="X493" s="709"/>
      <c r="Y493" s="709"/>
      <c r="Z493" s="709"/>
      <c r="AA493" s="709"/>
      <c r="AB493" s="709"/>
      <c r="AC493" s="709"/>
      <c r="AD493" s="709"/>
      <c r="AE493" s="709"/>
      <c r="AF493" s="709"/>
      <c r="AG493" s="709"/>
      <c r="AH493" s="709"/>
      <c r="AI493" s="709"/>
      <c r="AJ493" s="709"/>
      <c r="AK493" s="709"/>
      <c r="AL493" s="712"/>
      <c r="AM493" s="713"/>
      <c r="AN493" s="709"/>
      <c r="AO493" s="709"/>
      <c r="AP493" s="709"/>
      <c r="AQ493" s="709"/>
      <c r="AR493" s="709"/>
      <c r="AS493" s="709"/>
      <c r="AT493" s="685"/>
    </row>
    <row r="494" spans="1:46" x14ac:dyDescent="0.3">
      <c r="A494" s="551"/>
      <c r="B494" s="685"/>
      <c r="C494" s="685"/>
      <c r="D494" s="705"/>
      <c r="E494" s="685"/>
      <c r="F494" s="685"/>
      <c r="G494" s="705"/>
      <c r="H494" s="685"/>
      <c r="I494" s="706"/>
      <c r="J494" s="685"/>
      <c r="K494" s="685"/>
      <c r="L494" s="685"/>
      <c r="M494" s="627"/>
      <c r="N494" s="627"/>
      <c r="O494" s="685"/>
      <c r="P494" s="685"/>
      <c r="Q494" s="685"/>
      <c r="R494" s="685"/>
      <c r="S494" s="685"/>
      <c r="T494" s="685"/>
      <c r="U494" s="685"/>
      <c r="V494" s="685"/>
      <c r="W494" s="685"/>
      <c r="X494" s="685"/>
      <c r="Y494" s="685"/>
      <c r="Z494" s="685"/>
      <c r="AA494" s="685"/>
      <c r="AB494" s="685"/>
      <c r="AC494" s="685"/>
      <c r="AD494" s="685"/>
      <c r="AE494" s="685"/>
      <c r="AF494" s="685"/>
      <c r="AG494" s="685"/>
      <c r="AH494" s="685"/>
      <c r="AI494" s="685"/>
      <c r="AJ494" s="685"/>
      <c r="AK494" s="685"/>
      <c r="AL494" s="707"/>
      <c r="AM494" s="708"/>
      <c r="AN494" s="685"/>
      <c r="AO494" s="685"/>
      <c r="AP494" s="685"/>
      <c r="AQ494" s="685"/>
      <c r="AR494" s="685"/>
      <c r="AS494" s="685"/>
      <c r="AT494" s="685"/>
    </row>
    <row r="495" spans="1:46" x14ac:dyDescent="0.3">
      <c r="A495" s="709"/>
      <c r="B495" s="709"/>
      <c r="C495" s="709"/>
      <c r="D495" s="710"/>
      <c r="E495" s="709"/>
      <c r="F495" s="709"/>
      <c r="G495" s="710"/>
      <c r="H495" s="709"/>
      <c r="I495" s="711"/>
      <c r="J495" s="709"/>
      <c r="K495" s="709"/>
      <c r="L495" s="709"/>
      <c r="M495" s="618"/>
      <c r="N495" s="618"/>
      <c r="O495" s="709"/>
      <c r="P495" s="709"/>
      <c r="Q495" s="709"/>
      <c r="R495" s="709"/>
      <c r="S495" s="709"/>
      <c r="T495" s="709"/>
      <c r="U495" s="709"/>
      <c r="V495" s="709"/>
      <c r="W495" s="709"/>
      <c r="X495" s="709"/>
      <c r="Y495" s="709"/>
      <c r="Z495" s="709"/>
      <c r="AA495" s="709"/>
      <c r="AB495" s="709"/>
      <c r="AC495" s="709"/>
      <c r="AD495" s="709"/>
      <c r="AE495" s="709"/>
      <c r="AF495" s="709"/>
      <c r="AG495" s="709"/>
      <c r="AH495" s="709"/>
      <c r="AI495" s="709"/>
      <c r="AJ495" s="709"/>
      <c r="AK495" s="709"/>
      <c r="AL495" s="712"/>
      <c r="AM495" s="713"/>
      <c r="AN495" s="709"/>
      <c r="AO495" s="709"/>
      <c r="AP495" s="709"/>
      <c r="AQ495" s="709"/>
      <c r="AR495" s="709"/>
      <c r="AS495" s="709"/>
      <c r="AT495" s="685"/>
    </row>
    <row r="496" spans="1:46" x14ac:dyDescent="0.3">
      <c r="A496" s="551"/>
      <c r="B496" s="685"/>
      <c r="C496" s="685"/>
      <c r="D496" s="705"/>
      <c r="E496" s="685"/>
      <c r="F496" s="685"/>
      <c r="G496" s="705"/>
      <c r="H496" s="685"/>
      <c r="I496" s="706"/>
      <c r="J496" s="685"/>
      <c r="K496" s="685"/>
      <c r="L496" s="685"/>
      <c r="M496" s="627"/>
      <c r="N496" s="627"/>
      <c r="O496" s="685"/>
      <c r="P496" s="685"/>
      <c r="Q496" s="685"/>
      <c r="R496" s="685"/>
      <c r="S496" s="685"/>
      <c r="T496" s="685"/>
      <c r="U496" s="685"/>
      <c r="V496" s="685"/>
      <c r="W496" s="685"/>
      <c r="X496" s="685"/>
      <c r="Y496" s="685"/>
      <c r="Z496" s="685"/>
      <c r="AA496" s="685"/>
      <c r="AB496" s="685"/>
      <c r="AC496" s="685"/>
      <c r="AD496" s="685"/>
      <c r="AE496" s="685"/>
      <c r="AF496" s="685"/>
      <c r="AG496" s="685"/>
      <c r="AH496" s="685"/>
      <c r="AI496" s="685"/>
      <c r="AJ496" s="685"/>
      <c r="AK496" s="685"/>
      <c r="AL496" s="707"/>
      <c r="AM496" s="708"/>
      <c r="AN496" s="685"/>
      <c r="AO496" s="685"/>
      <c r="AP496" s="685"/>
      <c r="AQ496" s="685"/>
      <c r="AR496" s="685"/>
      <c r="AS496" s="685"/>
      <c r="AT496" s="685"/>
    </row>
    <row r="497" spans="1:46" x14ac:dyDescent="0.3">
      <c r="A497" s="709"/>
      <c r="B497" s="709"/>
      <c r="C497" s="709"/>
      <c r="D497" s="710"/>
      <c r="E497" s="709"/>
      <c r="F497" s="709"/>
      <c r="G497" s="710"/>
      <c r="H497" s="709"/>
      <c r="I497" s="711"/>
      <c r="J497" s="709"/>
      <c r="K497" s="709"/>
      <c r="L497" s="709"/>
      <c r="M497" s="618"/>
      <c r="N497" s="618"/>
      <c r="O497" s="709"/>
      <c r="P497" s="709"/>
      <c r="Q497" s="709"/>
      <c r="R497" s="709"/>
      <c r="S497" s="709"/>
      <c r="T497" s="709"/>
      <c r="U497" s="709"/>
      <c r="V497" s="709"/>
      <c r="W497" s="709"/>
      <c r="X497" s="709"/>
      <c r="Y497" s="709"/>
      <c r="Z497" s="709"/>
      <c r="AA497" s="709"/>
      <c r="AB497" s="709"/>
      <c r="AC497" s="709"/>
      <c r="AD497" s="709"/>
      <c r="AE497" s="709"/>
      <c r="AF497" s="709"/>
      <c r="AG497" s="709"/>
      <c r="AH497" s="709"/>
      <c r="AI497" s="709"/>
      <c r="AJ497" s="709"/>
      <c r="AK497" s="709"/>
      <c r="AL497" s="712"/>
      <c r="AM497" s="713"/>
      <c r="AN497" s="709"/>
      <c r="AO497" s="709"/>
      <c r="AP497" s="709"/>
      <c r="AQ497" s="709"/>
      <c r="AR497" s="709"/>
      <c r="AS497" s="709"/>
      <c r="AT497" s="685"/>
    </row>
    <row r="498" spans="1:46" x14ac:dyDescent="0.3">
      <c r="A498" s="551"/>
      <c r="B498" s="685"/>
      <c r="C498" s="685"/>
      <c r="D498" s="705"/>
      <c r="E498" s="685"/>
      <c r="F498" s="685"/>
      <c r="G498" s="705"/>
      <c r="H498" s="685"/>
      <c r="I498" s="706"/>
      <c r="J498" s="685"/>
      <c r="K498" s="685"/>
      <c r="L498" s="685"/>
      <c r="M498" s="627"/>
      <c r="N498" s="627"/>
      <c r="O498" s="685"/>
      <c r="P498" s="685"/>
      <c r="Q498" s="685"/>
      <c r="R498" s="685"/>
      <c r="S498" s="685"/>
      <c r="T498" s="685"/>
      <c r="U498" s="685"/>
      <c r="V498" s="685"/>
      <c r="W498" s="685"/>
      <c r="X498" s="685"/>
      <c r="Y498" s="685"/>
      <c r="Z498" s="685"/>
      <c r="AA498" s="685"/>
      <c r="AB498" s="685"/>
      <c r="AC498" s="685"/>
      <c r="AD498" s="685"/>
      <c r="AE498" s="685"/>
      <c r="AF498" s="685"/>
      <c r="AG498" s="685"/>
      <c r="AH498" s="685"/>
      <c r="AI498" s="685"/>
      <c r="AJ498" s="685"/>
      <c r="AK498" s="685"/>
      <c r="AL498" s="707"/>
      <c r="AM498" s="708"/>
      <c r="AN498" s="685"/>
      <c r="AO498" s="685"/>
      <c r="AP498" s="685"/>
      <c r="AQ498" s="685"/>
      <c r="AR498" s="685"/>
      <c r="AS498" s="685"/>
      <c r="AT498" s="685"/>
    </row>
    <row r="499" spans="1:46" x14ac:dyDescent="0.3">
      <c r="A499" s="709"/>
      <c r="B499" s="709"/>
      <c r="C499" s="709"/>
      <c r="D499" s="710"/>
      <c r="E499" s="709"/>
      <c r="F499" s="709"/>
      <c r="G499" s="710"/>
      <c r="H499" s="709"/>
      <c r="I499" s="711"/>
      <c r="J499" s="709"/>
      <c r="K499" s="709"/>
      <c r="L499" s="709"/>
      <c r="M499" s="618"/>
      <c r="N499" s="618"/>
      <c r="O499" s="709"/>
      <c r="P499" s="709"/>
      <c r="Q499" s="709"/>
      <c r="R499" s="709"/>
      <c r="S499" s="709"/>
      <c r="T499" s="709"/>
      <c r="U499" s="709"/>
      <c r="V499" s="709"/>
      <c r="W499" s="709"/>
      <c r="X499" s="709"/>
      <c r="Y499" s="709"/>
      <c r="Z499" s="709"/>
      <c r="AA499" s="709"/>
      <c r="AB499" s="709"/>
      <c r="AC499" s="709"/>
      <c r="AD499" s="709"/>
      <c r="AE499" s="709"/>
      <c r="AF499" s="709"/>
      <c r="AG499" s="709"/>
      <c r="AH499" s="709"/>
      <c r="AI499" s="709"/>
      <c r="AJ499" s="709"/>
      <c r="AK499" s="709"/>
      <c r="AL499" s="712"/>
      <c r="AM499" s="713"/>
      <c r="AN499" s="709"/>
      <c r="AO499" s="709"/>
      <c r="AP499" s="709"/>
      <c r="AQ499" s="709"/>
      <c r="AR499" s="709"/>
      <c r="AS499" s="709"/>
      <c r="AT499" s="685"/>
    </row>
    <row r="500" spans="1:46" x14ac:dyDescent="0.3">
      <c r="A500" s="551"/>
      <c r="B500" s="685"/>
      <c r="C500" s="685"/>
      <c r="D500" s="705"/>
      <c r="E500" s="685"/>
      <c r="F500" s="685"/>
      <c r="G500" s="705"/>
      <c r="H500" s="685"/>
      <c r="I500" s="706"/>
      <c r="J500" s="685"/>
      <c r="K500" s="685"/>
      <c r="L500" s="685"/>
      <c r="M500" s="627"/>
      <c r="N500" s="627"/>
      <c r="O500" s="685"/>
      <c r="P500" s="685"/>
      <c r="Q500" s="685"/>
      <c r="R500" s="685"/>
      <c r="S500" s="685"/>
      <c r="T500" s="685"/>
      <c r="U500" s="685"/>
      <c r="V500" s="685"/>
      <c r="W500" s="685"/>
      <c r="X500" s="685"/>
      <c r="Y500" s="685"/>
      <c r="Z500" s="685"/>
      <c r="AA500" s="685"/>
      <c r="AB500" s="685"/>
      <c r="AC500" s="685"/>
      <c r="AD500" s="685"/>
      <c r="AE500" s="685"/>
      <c r="AF500" s="685"/>
      <c r="AG500" s="685"/>
      <c r="AH500" s="685"/>
      <c r="AI500" s="685"/>
      <c r="AJ500" s="685"/>
      <c r="AK500" s="685"/>
      <c r="AL500" s="707"/>
      <c r="AM500" s="708"/>
      <c r="AN500" s="685"/>
      <c r="AO500" s="685"/>
      <c r="AP500" s="685"/>
      <c r="AQ500" s="685"/>
      <c r="AR500" s="685"/>
      <c r="AS500" s="685"/>
      <c r="AT500" s="685"/>
    </row>
    <row r="501" spans="1:46" x14ac:dyDescent="0.3">
      <c r="A501" s="709"/>
      <c r="B501" s="709"/>
      <c r="C501" s="709"/>
      <c r="D501" s="710"/>
      <c r="E501" s="709"/>
      <c r="F501" s="709"/>
      <c r="G501" s="710"/>
      <c r="H501" s="709"/>
      <c r="I501" s="711"/>
      <c r="J501" s="709"/>
      <c r="K501" s="709"/>
      <c r="L501" s="709"/>
      <c r="M501" s="618"/>
      <c r="N501" s="618"/>
      <c r="O501" s="709"/>
      <c r="P501" s="709"/>
      <c r="Q501" s="709"/>
      <c r="R501" s="709"/>
      <c r="S501" s="709"/>
      <c r="T501" s="709"/>
      <c r="U501" s="709"/>
      <c r="V501" s="709"/>
      <c r="W501" s="709"/>
      <c r="X501" s="709"/>
      <c r="Y501" s="709"/>
      <c r="Z501" s="709"/>
      <c r="AA501" s="709"/>
      <c r="AB501" s="709"/>
      <c r="AC501" s="709"/>
      <c r="AD501" s="709"/>
      <c r="AE501" s="709"/>
      <c r="AF501" s="709"/>
      <c r="AG501" s="709"/>
      <c r="AH501" s="709"/>
      <c r="AI501" s="709"/>
      <c r="AJ501" s="709"/>
      <c r="AK501" s="709"/>
      <c r="AL501" s="712"/>
      <c r="AM501" s="713"/>
      <c r="AN501" s="709"/>
      <c r="AO501" s="709"/>
      <c r="AP501" s="709"/>
      <c r="AQ501" s="709"/>
      <c r="AR501" s="709"/>
      <c r="AS501" s="709"/>
      <c r="AT501" s="685"/>
    </row>
    <row r="502" spans="1:46" x14ac:dyDescent="0.3">
      <c r="A502" s="551"/>
      <c r="B502" s="685"/>
      <c r="C502" s="685"/>
      <c r="D502" s="705"/>
      <c r="E502" s="685"/>
      <c r="F502" s="685"/>
      <c r="G502" s="705"/>
      <c r="H502" s="685"/>
      <c r="I502" s="706"/>
      <c r="J502" s="685"/>
      <c r="K502" s="685"/>
      <c r="L502" s="685"/>
      <c r="M502" s="627"/>
      <c r="N502" s="627"/>
      <c r="O502" s="685"/>
      <c r="P502" s="685"/>
      <c r="Q502" s="685"/>
      <c r="R502" s="685"/>
      <c r="S502" s="685"/>
      <c r="T502" s="685"/>
      <c r="U502" s="685"/>
      <c r="V502" s="685"/>
      <c r="W502" s="685"/>
      <c r="X502" s="685"/>
      <c r="Y502" s="685"/>
      <c r="Z502" s="685"/>
      <c r="AA502" s="685"/>
      <c r="AB502" s="685"/>
      <c r="AC502" s="685"/>
      <c r="AD502" s="685"/>
      <c r="AE502" s="685"/>
      <c r="AF502" s="685"/>
      <c r="AG502" s="685"/>
      <c r="AH502" s="685"/>
      <c r="AI502" s="685"/>
      <c r="AJ502" s="685"/>
      <c r="AK502" s="685"/>
      <c r="AL502" s="707"/>
      <c r="AM502" s="708"/>
      <c r="AN502" s="685"/>
      <c r="AO502" s="685"/>
      <c r="AP502" s="685"/>
      <c r="AQ502" s="685"/>
      <c r="AR502" s="685"/>
      <c r="AS502" s="685"/>
      <c r="AT502" s="685"/>
    </row>
    <row r="503" spans="1:46" x14ac:dyDescent="0.3">
      <c r="A503" s="709"/>
      <c r="B503" s="709"/>
      <c r="C503" s="709"/>
      <c r="D503" s="710"/>
      <c r="E503" s="709"/>
      <c r="F503" s="709"/>
      <c r="G503" s="710"/>
      <c r="H503" s="709"/>
      <c r="I503" s="711"/>
      <c r="J503" s="709"/>
      <c r="K503" s="709"/>
      <c r="L503" s="709"/>
      <c r="M503" s="618"/>
      <c r="N503" s="618"/>
      <c r="O503" s="709"/>
      <c r="P503" s="709"/>
      <c r="Q503" s="709"/>
      <c r="R503" s="709"/>
      <c r="S503" s="709"/>
      <c r="T503" s="709"/>
      <c r="U503" s="709"/>
      <c r="V503" s="709"/>
      <c r="W503" s="709"/>
      <c r="X503" s="709"/>
      <c r="Y503" s="709"/>
      <c r="Z503" s="709"/>
      <c r="AA503" s="709"/>
      <c r="AB503" s="709"/>
      <c r="AC503" s="709"/>
      <c r="AD503" s="709"/>
      <c r="AE503" s="709"/>
      <c r="AF503" s="709"/>
      <c r="AG503" s="709"/>
      <c r="AH503" s="709"/>
      <c r="AI503" s="709"/>
      <c r="AJ503" s="709"/>
      <c r="AK503" s="709"/>
      <c r="AL503" s="712"/>
      <c r="AM503" s="713"/>
      <c r="AN503" s="709"/>
      <c r="AO503" s="709"/>
      <c r="AP503" s="709"/>
      <c r="AQ503" s="709"/>
      <c r="AR503" s="709"/>
      <c r="AS503" s="709"/>
      <c r="AT503" s="685"/>
    </row>
    <row r="504" spans="1:46" x14ac:dyDescent="0.3">
      <c r="A504" s="551"/>
      <c r="B504" s="685"/>
      <c r="C504" s="685"/>
      <c r="D504" s="705"/>
      <c r="E504" s="685"/>
      <c r="F504" s="685"/>
      <c r="G504" s="705"/>
      <c r="H504" s="685"/>
      <c r="I504" s="706"/>
      <c r="J504" s="685"/>
      <c r="K504" s="685"/>
      <c r="L504" s="685"/>
      <c r="M504" s="627"/>
      <c r="N504" s="627"/>
      <c r="O504" s="685"/>
      <c r="P504" s="685"/>
      <c r="Q504" s="685"/>
      <c r="R504" s="685"/>
      <c r="S504" s="685"/>
      <c r="T504" s="685"/>
      <c r="U504" s="685"/>
      <c r="V504" s="685"/>
      <c r="W504" s="685"/>
      <c r="X504" s="685"/>
      <c r="Y504" s="685"/>
      <c r="Z504" s="685"/>
      <c r="AA504" s="685"/>
      <c r="AB504" s="685"/>
      <c r="AC504" s="685"/>
      <c r="AD504" s="685"/>
      <c r="AE504" s="685"/>
      <c r="AF504" s="685"/>
      <c r="AG504" s="685"/>
      <c r="AH504" s="685"/>
      <c r="AI504" s="685"/>
      <c r="AJ504" s="685"/>
      <c r="AK504" s="685"/>
      <c r="AL504" s="707"/>
      <c r="AM504" s="708"/>
      <c r="AN504" s="685"/>
      <c r="AO504" s="685"/>
      <c r="AP504" s="685"/>
      <c r="AQ504" s="685"/>
      <c r="AR504" s="685"/>
      <c r="AS504" s="685"/>
      <c r="AT504" s="685"/>
    </row>
    <row r="505" spans="1:46" x14ac:dyDescent="0.3">
      <c r="A505" s="709"/>
      <c r="B505" s="709"/>
      <c r="C505" s="709"/>
      <c r="D505" s="710"/>
      <c r="E505" s="709"/>
      <c r="F505" s="709"/>
      <c r="G505" s="710"/>
      <c r="H505" s="709"/>
      <c r="I505" s="711"/>
      <c r="J505" s="709"/>
      <c r="K505" s="709"/>
      <c r="L505" s="709"/>
      <c r="M505" s="618"/>
      <c r="N505" s="618"/>
      <c r="O505" s="709"/>
      <c r="P505" s="709"/>
      <c r="Q505" s="709"/>
      <c r="R505" s="709"/>
      <c r="S505" s="709"/>
      <c r="T505" s="709"/>
      <c r="U505" s="709"/>
      <c r="V505" s="709"/>
      <c r="W505" s="709"/>
      <c r="X505" s="709"/>
      <c r="Y505" s="709"/>
      <c r="Z505" s="709"/>
      <c r="AA505" s="709"/>
      <c r="AB505" s="709"/>
      <c r="AC505" s="709"/>
      <c r="AD505" s="709"/>
      <c r="AE505" s="709"/>
      <c r="AF505" s="709"/>
      <c r="AG505" s="709"/>
      <c r="AH505" s="709"/>
      <c r="AI505" s="709"/>
      <c r="AJ505" s="709"/>
      <c r="AK505" s="709"/>
      <c r="AL505" s="712"/>
      <c r="AM505" s="713"/>
      <c r="AN505" s="709"/>
      <c r="AO505" s="709"/>
      <c r="AP505" s="709"/>
      <c r="AQ505" s="709"/>
      <c r="AR505" s="709"/>
      <c r="AS505" s="709"/>
      <c r="AT505" s="685"/>
    </row>
    <row r="506" spans="1:46" x14ac:dyDescent="0.3">
      <c r="A506" s="551"/>
      <c r="B506" s="685"/>
      <c r="C506" s="685"/>
      <c r="D506" s="705"/>
      <c r="E506" s="685"/>
      <c r="F506" s="685"/>
      <c r="G506" s="705"/>
      <c r="H506" s="685"/>
      <c r="I506" s="706"/>
      <c r="J506" s="685"/>
      <c r="K506" s="685"/>
      <c r="L506" s="685"/>
      <c r="M506" s="627"/>
      <c r="N506" s="627"/>
      <c r="O506" s="685"/>
      <c r="P506" s="685"/>
      <c r="Q506" s="685"/>
      <c r="R506" s="685"/>
      <c r="S506" s="685"/>
      <c r="T506" s="685"/>
      <c r="U506" s="685"/>
      <c r="V506" s="685"/>
      <c r="W506" s="685"/>
      <c r="X506" s="685"/>
      <c r="Y506" s="685"/>
      <c r="Z506" s="685"/>
      <c r="AA506" s="685"/>
      <c r="AB506" s="685"/>
      <c r="AC506" s="685"/>
      <c r="AD506" s="685"/>
      <c r="AE506" s="685"/>
      <c r="AF506" s="685"/>
      <c r="AG506" s="685"/>
      <c r="AH506" s="685"/>
      <c r="AI506" s="685"/>
      <c r="AJ506" s="685"/>
      <c r="AK506" s="685"/>
      <c r="AL506" s="707"/>
      <c r="AM506" s="708"/>
      <c r="AN506" s="685"/>
      <c r="AO506" s="685"/>
      <c r="AP506" s="685"/>
      <c r="AQ506" s="685"/>
      <c r="AR506" s="685"/>
      <c r="AS506" s="685"/>
      <c r="AT506" s="685"/>
    </row>
    <row r="507" spans="1:46" x14ac:dyDescent="0.3">
      <c r="A507" s="709"/>
      <c r="B507" s="709"/>
      <c r="C507" s="709"/>
      <c r="D507" s="710"/>
      <c r="E507" s="709"/>
      <c r="F507" s="709"/>
      <c r="G507" s="710"/>
      <c r="H507" s="709"/>
      <c r="I507" s="711"/>
      <c r="J507" s="709"/>
      <c r="K507" s="709"/>
      <c r="L507" s="709"/>
      <c r="M507" s="618"/>
      <c r="N507" s="618"/>
      <c r="O507" s="709"/>
      <c r="P507" s="709"/>
      <c r="Q507" s="709"/>
      <c r="R507" s="709"/>
      <c r="S507" s="709"/>
      <c r="T507" s="709"/>
      <c r="U507" s="709"/>
      <c r="V507" s="709"/>
      <c r="W507" s="709"/>
      <c r="X507" s="709"/>
      <c r="Y507" s="709"/>
      <c r="Z507" s="709"/>
      <c r="AA507" s="709"/>
      <c r="AB507" s="709"/>
      <c r="AC507" s="709"/>
      <c r="AD507" s="709"/>
      <c r="AE507" s="709"/>
      <c r="AF507" s="709"/>
      <c r="AG507" s="709"/>
      <c r="AH507" s="709"/>
      <c r="AI507" s="709"/>
      <c r="AJ507" s="709"/>
      <c r="AK507" s="709"/>
      <c r="AL507" s="712"/>
      <c r="AM507" s="713"/>
      <c r="AN507" s="709"/>
      <c r="AO507" s="709"/>
      <c r="AP507" s="709"/>
      <c r="AQ507" s="709"/>
      <c r="AR507" s="709"/>
      <c r="AS507" s="709"/>
      <c r="AT507" s="685"/>
    </row>
    <row r="508" spans="1:46" x14ac:dyDescent="0.3">
      <c r="A508" s="551"/>
      <c r="B508" s="685"/>
      <c r="C508" s="685"/>
      <c r="D508" s="705"/>
      <c r="E508" s="685"/>
      <c r="F508" s="685"/>
      <c r="G508" s="705"/>
      <c r="H508" s="685"/>
      <c r="I508" s="706"/>
      <c r="J508" s="685"/>
      <c r="K508" s="685"/>
      <c r="L508" s="685"/>
      <c r="M508" s="627"/>
      <c r="N508" s="627"/>
      <c r="O508" s="685"/>
      <c r="P508" s="685"/>
      <c r="Q508" s="685"/>
      <c r="R508" s="685"/>
      <c r="S508" s="685"/>
      <c r="T508" s="685"/>
      <c r="U508" s="685"/>
      <c r="V508" s="685"/>
      <c r="W508" s="685"/>
      <c r="X508" s="685"/>
      <c r="Y508" s="685"/>
      <c r="Z508" s="685"/>
      <c r="AA508" s="685"/>
      <c r="AB508" s="685"/>
      <c r="AC508" s="685"/>
      <c r="AD508" s="685"/>
      <c r="AE508" s="685"/>
      <c r="AF508" s="685"/>
      <c r="AG508" s="685"/>
      <c r="AH508" s="685"/>
      <c r="AI508" s="685"/>
      <c r="AJ508" s="685"/>
      <c r="AK508" s="685"/>
      <c r="AL508" s="707"/>
      <c r="AM508" s="708"/>
      <c r="AN508" s="685"/>
      <c r="AO508" s="685"/>
      <c r="AP508" s="685"/>
      <c r="AQ508" s="685"/>
      <c r="AR508" s="685"/>
      <c r="AS508" s="685"/>
      <c r="AT508" s="685"/>
    </row>
    <row r="509" spans="1:46" x14ac:dyDescent="0.3">
      <c r="A509" s="709"/>
      <c r="B509" s="709"/>
      <c r="C509" s="709"/>
      <c r="D509" s="710"/>
      <c r="E509" s="709"/>
      <c r="F509" s="709"/>
      <c r="G509" s="710"/>
      <c r="H509" s="709"/>
      <c r="I509" s="711"/>
      <c r="J509" s="709"/>
      <c r="K509" s="709"/>
      <c r="L509" s="709"/>
      <c r="M509" s="618"/>
      <c r="N509" s="618"/>
      <c r="O509" s="709"/>
      <c r="P509" s="709"/>
      <c r="Q509" s="709"/>
      <c r="R509" s="709"/>
      <c r="S509" s="709"/>
      <c r="T509" s="709"/>
      <c r="U509" s="709"/>
      <c r="V509" s="709"/>
      <c r="W509" s="709"/>
      <c r="X509" s="709"/>
      <c r="Y509" s="709"/>
      <c r="Z509" s="709"/>
      <c r="AA509" s="709"/>
      <c r="AB509" s="709"/>
      <c r="AC509" s="709"/>
      <c r="AD509" s="709"/>
      <c r="AE509" s="709"/>
      <c r="AF509" s="709"/>
      <c r="AG509" s="709"/>
      <c r="AH509" s="709"/>
      <c r="AI509" s="709"/>
      <c r="AJ509" s="709"/>
      <c r="AK509" s="709"/>
      <c r="AL509" s="712"/>
      <c r="AM509" s="713"/>
      <c r="AN509" s="709"/>
      <c r="AO509" s="709"/>
      <c r="AP509" s="709"/>
      <c r="AQ509" s="709"/>
      <c r="AR509" s="709"/>
      <c r="AS509" s="709"/>
      <c r="AT509" s="685"/>
    </row>
    <row r="510" spans="1:46" x14ac:dyDescent="0.3">
      <c r="A510" s="551"/>
      <c r="B510" s="685"/>
      <c r="C510" s="685"/>
      <c r="D510" s="705"/>
      <c r="E510" s="685"/>
      <c r="F510" s="685"/>
      <c r="G510" s="705"/>
      <c r="H510" s="685"/>
      <c r="I510" s="706"/>
      <c r="J510" s="685"/>
      <c r="K510" s="685"/>
      <c r="L510" s="685"/>
      <c r="M510" s="627"/>
      <c r="N510" s="627"/>
      <c r="O510" s="685"/>
      <c r="P510" s="685"/>
      <c r="Q510" s="685"/>
      <c r="R510" s="685"/>
      <c r="S510" s="685"/>
      <c r="T510" s="685"/>
      <c r="U510" s="685"/>
      <c r="V510" s="685"/>
      <c r="W510" s="685"/>
      <c r="X510" s="685"/>
      <c r="Y510" s="685"/>
      <c r="Z510" s="685"/>
      <c r="AA510" s="685"/>
      <c r="AB510" s="685"/>
      <c r="AC510" s="685"/>
      <c r="AD510" s="685"/>
      <c r="AE510" s="685"/>
      <c r="AF510" s="685"/>
      <c r="AG510" s="685"/>
      <c r="AH510" s="685"/>
      <c r="AI510" s="685"/>
      <c r="AJ510" s="685"/>
      <c r="AK510" s="685"/>
      <c r="AL510" s="707"/>
      <c r="AM510" s="708"/>
      <c r="AN510" s="685"/>
      <c r="AO510" s="685"/>
      <c r="AP510" s="685"/>
      <c r="AQ510" s="685"/>
      <c r="AR510" s="685"/>
      <c r="AS510" s="685"/>
      <c r="AT510" s="685"/>
    </row>
    <row r="511" spans="1:46" x14ac:dyDescent="0.3">
      <c r="A511" s="709"/>
      <c r="B511" s="709"/>
      <c r="C511" s="709"/>
      <c r="D511" s="710"/>
      <c r="E511" s="709"/>
      <c r="F511" s="709"/>
      <c r="G511" s="710"/>
      <c r="H511" s="709"/>
      <c r="I511" s="711"/>
      <c r="J511" s="709"/>
      <c r="K511" s="709"/>
      <c r="L511" s="709"/>
      <c r="M511" s="618"/>
      <c r="N511" s="618"/>
      <c r="O511" s="709"/>
      <c r="P511" s="709"/>
      <c r="Q511" s="709"/>
      <c r="R511" s="709"/>
      <c r="S511" s="709"/>
      <c r="T511" s="709"/>
      <c r="U511" s="709"/>
      <c r="V511" s="709"/>
      <c r="W511" s="709"/>
      <c r="X511" s="709"/>
      <c r="Y511" s="709"/>
      <c r="Z511" s="709"/>
      <c r="AA511" s="709"/>
      <c r="AB511" s="709"/>
      <c r="AC511" s="709"/>
      <c r="AD511" s="709"/>
      <c r="AE511" s="709"/>
      <c r="AF511" s="709"/>
      <c r="AG511" s="709"/>
      <c r="AH511" s="709"/>
      <c r="AI511" s="709"/>
      <c r="AJ511" s="709"/>
      <c r="AK511" s="709"/>
      <c r="AL511" s="712"/>
      <c r="AM511" s="713"/>
      <c r="AN511" s="709"/>
      <c r="AO511" s="709"/>
      <c r="AP511" s="709"/>
      <c r="AQ511" s="709"/>
      <c r="AR511" s="709"/>
      <c r="AS511" s="709"/>
      <c r="AT511" s="685"/>
    </row>
    <row r="512" spans="1:46" x14ac:dyDescent="0.3">
      <c r="A512" s="551"/>
      <c r="B512" s="685"/>
      <c r="C512" s="685"/>
      <c r="D512" s="705"/>
      <c r="E512" s="685"/>
      <c r="F512" s="685"/>
      <c r="G512" s="705"/>
      <c r="H512" s="685"/>
      <c r="I512" s="706"/>
      <c r="J512" s="685"/>
      <c r="K512" s="685"/>
      <c r="L512" s="685"/>
      <c r="M512" s="627"/>
      <c r="N512" s="627"/>
      <c r="O512" s="685"/>
      <c r="P512" s="685"/>
      <c r="Q512" s="685"/>
      <c r="R512" s="685"/>
      <c r="S512" s="685"/>
      <c r="T512" s="685"/>
      <c r="U512" s="685"/>
      <c r="V512" s="685"/>
      <c r="W512" s="685"/>
      <c r="X512" s="685"/>
      <c r="Y512" s="685"/>
      <c r="Z512" s="685"/>
      <c r="AA512" s="685"/>
      <c r="AB512" s="685"/>
      <c r="AC512" s="685"/>
      <c r="AD512" s="685"/>
      <c r="AE512" s="685"/>
      <c r="AF512" s="685"/>
      <c r="AG512" s="685"/>
      <c r="AH512" s="685"/>
      <c r="AI512" s="685"/>
      <c r="AJ512" s="685"/>
      <c r="AK512" s="685"/>
      <c r="AL512" s="707"/>
      <c r="AM512" s="708"/>
      <c r="AN512" s="685"/>
      <c r="AO512" s="685"/>
      <c r="AP512" s="685"/>
      <c r="AQ512" s="685"/>
      <c r="AR512" s="685"/>
      <c r="AS512" s="685"/>
      <c r="AT512" s="685"/>
    </row>
    <row r="513" spans="1:46" x14ac:dyDescent="0.3">
      <c r="A513" s="709"/>
      <c r="B513" s="709"/>
      <c r="C513" s="709"/>
      <c r="D513" s="710"/>
      <c r="E513" s="709"/>
      <c r="F513" s="709"/>
      <c r="G513" s="710"/>
      <c r="H513" s="709"/>
      <c r="I513" s="711"/>
      <c r="J513" s="709"/>
      <c r="K513" s="709"/>
      <c r="L513" s="709"/>
      <c r="M513" s="618"/>
      <c r="N513" s="618"/>
      <c r="O513" s="709"/>
      <c r="P513" s="709"/>
      <c r="Q513" s="709"/>
      <c r="R513" s="709"/>
      <c r="S513" s="709"/>
      <c r="T513" s="709"/>
      <c r="U513" s="709"/>
      <c r="V513" s="709"/>
      <c r="W513" s="709"/>
      <c r="X513" s="709"/>
      <c r="Y513" s="709"/>
      <c r="Z513" s="709"/>
      <c r="AA513" s="709"/>
      <c r="AB513" s="709"/>
      <c r="AC513" s="709"/>
      <c r="AD513" s="709"/>
      <c r="AE513" s="709"/>
      <c r="AF513" s="709"/>
      <c r="AG513" s="709"/>
      <c r="AH513" s="709"/>
      <c r="AI513" s="709"/>
      <c r="AJ513" s="709"/>
      <c r="AK513" s="709"/>
      <c r="AL513" s="712"/>
      <c r="AM513" s="713"/>
      <c r="AN513" s="709"/>
      <c r="AO513" s="709"/>
      <c r="AP513" s="709"/>
      <c r="AQ513" s="709"/>
      <c r="AR513" s="709"/>
      <c r="AS513" s="709"/>
      <c r="AT513" s="685"/>
    </row>
    <row r="514" spans="1:46" x14ac:dyDescent="0.3">
      <c r="A514" s="551"/>
      <c r="B514" s="685"/>
      <c r="C514" s="685"/>
      <c r="D514" s="705"/>
      <c r="E514" s="685"/>
      <c r="F514" s="685"/>
      <c r="G514" s="705"/>
      <c r="H514" s="685"/>
      <c r="I514" s="706"/>
      <c r="J514" s="685"/>
      <c r="K514" s="685"/>
      <c r="L514" s="685"/>
      <c r="M514" s="627"/>
      <c r="N514" s="627"/>
      <c r="O514" s="685"/>
      <c r="P514" s="685"/>
      <c r="Q514" s="685"/>
      <c r="R514" s="685"/>
      <c r="S514" s="685"/>
      <c r="T514" s="685"/>
      <c r="U514" s="685"/>
      <c r="V514" s="685"/>
      <c r="W514" s="685"/>
      <c r="X514" s="685"/>
      <c r="Y514" s="685"/>
      <c r="Z514" s="685"/>
      <c r="AA514" s="685"/>
      <c r="AB514" s="685"/>
      <c r="AC514" s="685"/>
      <c r="AD514" s="685"/>
      <c r="AE514" s="685"/>
      <c r="AF514" s="685"/>
      <c r="AG514" s="685"/>
      <c r="AH514" s="685"/>
      <c r="AI514" s="685"/>
      <c r="AJ514" s="685"/>
      <c r="AK514" s="685"/>
      <c r="AL514" s="707"/>
      <c r="AM514" s="708"/>
      <c r="AN514" s="685"/>
      <c r="AO514" s="685"/>
      <c r="AP514" s="685"/>
      <c r="AQ514" s="685"/>
      <c r="AR514" s="685"/>
      <c r="AS514" s="685"/>
      <c r="AT514" s="685"/>
    </row>
    <row r="515" spans="1:46" x14ac:dyDescent="0.3">
      <c r="A515" s="709"/>
      <c r="B515" s="709"/>
      <c r="C515" s="709"/>
      <c r="D515" s="710"/>
      <c r="E515" s="709"/>
      <c r="F515" s="709"/>
      <c r="G515" s="710"/>
      <c r="H515" s="709"/>
      <c r="I515" s="711"/>
      <c r="J515" s="709"/>
      <c r="K515" s="709"/>
      <c r="L515" s="709"/>
      <c r="M515" s="618"/>
      <c r="N515" s="618"/>
      <c r="O515" s="709"/>
      <c r="P515" s="709"/>
      <c r="Q515" s="709"/>
      <c r="R515" s="709"/>
      <c r="S515" s="709"/>
      <c r="T515" s="709"/>
      <c r="U515" s="709"/>
      <c r="V515" s="709"/>
      <c r="W515" s="709"/>
      <c r="X515" s="709"/>
      <c r="Y515" s="709"/>
      <c r="Z515" s="709"/>
      <c r="AA515" s="709"/>
      <c r="AB515" s="709"/>
      <c r="AC515" s="709"/>
      <c r="AD515" s="709"/>
      <c r="AE515" s="709"/>
      <c r="AF515" s="709"/>
      <c r="AG515" s="709"/>
      <c r="AH515" s="709"/>
      <c r="AI515" s="709"/>
      <c r="AJ515" s="709"/>
      <c r="AK515" s="709"/>
      <c r="AL515" s="712"/>
      <c r="AM515" s="713"/>
      <c r="AN515" s="709"/>
      <c r="AO515" s="709"/>
      <c r="AP515" s="709"/>
      <c r="AQ515" s="709"/>
      <c r="AR515" s="709"/>
      <c r="AS515" s="709"/>
      <c r="AT515" s="685"/>
    </row>
  </sheetData>
  <mergeCells count="9">
    <mergeCell ref="A1:C6"/>
    <mergeCell ref="D6:M6"/>
    <mergeCell ref="N6:W6"/>
    <mergeCell ref="X6:AG6"/>
    <mergeCell ref="AH6:AS6"/>
    <mergeCell ref="D3:AS5"/>
    <mergeCell ref="D2:AS2"/>
    <mergeCell ref="D1:AS1"/>
    <mergeCell ref="G7:H7"/>
  </mergeCells>
  <conditionalFormatting sqref="O78">
    <cfRule type="duplicateValues" dxfId="166" priority="6"/>
  </conditionalFormatting>
  <conditionalFormatting sqref="O103">
    <cfRule type="duplicateValues" dxfId="165" priority="5"/>
  </conditionalFormatting>
  <conditionalFormatting sqref="O111">
    <cfRule type="duplicateValues" dxfId="164" priority="4"/>
  </conditionalFormatting>
  <conditionalFormatting sqref="O113:O119">
    <cfRule type="duplicateValues" dxfId="163" priority="3"/>
  </conditionalFormatting>
  <conditionalFormatting sqref="O121">
    <cfRule type="duplicateValues" dxfId="162" priority="2"/>
  </conditionalFormatting>
  <conditionalFormatting sqref="O123:O135">
    <cfRule type="duplicateValues" dxfId="161" priority="1"/>
  </conditionalFormatting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B1:BY234"/>
  <sheetViews>
    <sheetView zoomScale="110" zoomScaleNormal="110" workbookViewId="0">
      <selection activeCell="J15" sqref="J15"/>
    </sheetView>
  </sheetViews>
  <sheetFormatPr baseColWidth="10" defaultRowHeight="15" x14ac:dyDescent="0.25"/>
  <cols>
    <col min="1" max="1" width="5" customWidth="1"/>
    <col min="2" max="2" width="27.7109375" customWidth="1"/>
    <col min="3" max="3" width="19" customWidth="1"/>
    <col min="4" max="4" width="15.5703125" customWidth="1"/>
    <col min="5" max="5" width="15.7109375" customWidth="1"/>
    <col min="6" max="6" width="16.140625" customWidth="1"/>
    <col min="7" max="7" width="13" style="22" customWidth="1"/>
    <col min="8" max="8" width="13.42578125" style="22" customWidth="1"/>
    <col min="9" max="9" width="13.5703125" style="22" customWidth="1"/>
    <col min="10" max="10" width="12.140625" customWidth="1"/>
    <col min="11" max="11" width="19" customWidth="1"/>
    <col min="12" max="12" width="14.5703125" customWidth="1"/>
    <col min="13" max="13" width="16.85546875" customWidth="1"/>
    <col min="14" max="14" width="17.5703125" customWidth="1"/>
    <col min="16" max="16" width="12.5703125" customWidth="1"/>
    <col min="17" max="17" width="14.85546875" customWidth="1"/>
    <col min="18" max="18" width="11.85546875" customWidth="1"/>
    <col min="23" max="23" width="17.42578125" customWidth="1"/>
    <col min="24" max="24" width="28.140625" customWidth="1"/>
    <col min="25" max="25" width="16.85546875" bestFit="1" customWidth="1"/>
    <col min="26" max="26" width="20" bestFit="1" customWidth="1"/>
    <col min="27" max="27" width="13.85546875" bestFit="1" customWidth="1"/>
    <col min="36" max="36" width="30.140625" bestFit="1" customWidth="1"/>
    <col min="47" max="47" width="45.7109375" customWidth="1"/>
  </cols>
  <sheetData>
    <row r="1" spans="2:15" ht="15.75" thickBot="1" x14ac:dyDescent="0.3"/>
    <row r="2" spans="2:15" ht="15.75" thickBot="1" x14ac:dyDescent="0.3">
      <c r="B2" s="725" t="s">
        <v>1997</v>
      </c>
      <c r="C2" s="726"/>
      <c r="D2" s="726"/>
      <c r="E2" s="726"/>
      <c r="F2" s="726"/>
      <c r="G2" s="726"/>
      <c r="H2" s="726"/>
      <c r="I2" s="727"/>
    </row>
    <row r="3" spans="2:15" x14ac:dyDescent="0.25">
      <c r="B3" s="54" t="s">
        <v>865</v>
      </c>
      <c r="C3" s="54" t="s">
        <v>26</v>
      </c>
      <c r="D3" s="54" t="s">
        <v>863</v>
      </c>
      <c r="E3" s="54" t="s">
        <v>822</v>
      </c>
      <c r="F3" s="54" t="s">
        <v>1987</v>
      </c>
      <c r="G3" s="54" t="s">
        <v>2210</v>
      </c>
      <c r="H3" s="54" t="s">
        <v>2207</v>
      </c>
      <c r="I3" s="54" t="s">
        <v>2233</v>
      </c>
      <c r="J3" s="22"/>
    </row>
    <row r="4" spans="2:15" x14ac:dyDescent="0.25">
      <c r="B4" s="55" t="s">
        <v>73</v>
      </c>
      <c r="C4" s="55">
        <v>10</v>
      </c>
      <c r="D4" s="55">
        <v>6</v>
      </c>
      <c r="E4" s="99">
        <v>6</v>
      </c>
      <c r="F4" s="435">
        <v>6</v>
      </c>
      <c r="G4" s="435">
        <v>2</v>
      </c>
      <c r="H4" s="435">
        <v>7</v>
      </c>
      <c r="I4" s="435">
        <v>6</v>
      </c>
      <c r="J4" s="22"/>
    </row>
    <row r="5" spans="2:15" x14ac:dyDescent="0.25">
      <c r="B5" s="55" t="s">
        <v>102</v>
      </c>
      <c r="C5" s="55">
        <v>8</v>
      </c>
      <c r="D5" s="55">
        <v>13</v>
      </c>
      <c r="E5" s="100">
        <v>2</v>
      </c>
      <c r="F5" s="100">
        <v>3</v>
      </c>
      <c r="G5" s="100">
        <v>3</v>
      </c>
      <c r="H5" s="100">
        <v>9</v>
      </c>
      <c r="I5" s="100">
        <v>7</v>
      </c>
      <c r="J5" s="22"/>
    </row>
    <row r="6" spans="2:15" x14ac:dyDescent="0.25">
      <c r="B6" s="55" t="s">
        <v>84</v>
      </c>
      <c r="C6" s="55">
        <v>11</v>
      </c>
      <c r="D6" s="55">
        <v>12</v>
      </c>
      <c r="E6" s="99">
        <v>6</v>
      </c>
      <c r="F6" s="99">
        <v>5</v>
      </c>
      <c r="G6" s="99">
        <v>5</v>
      </c>
      <c r="H6" s="99">
        <v>4</v>
      </c>
      <c r="I6" s="99">
        <v>5</v>
      </c>
      <c r="J6" s="22"/>
      <c r="O6" s="85" t="s">
        <v>1081</v>
      </c>
    </row>
    <row r="7" spans="2:15" x14ac:dyDescent="0.25">
      <c r="B7" s="55" t="s">
        <v>383</v>
      </c>
      <c r="C7" s="55">
        <v>2</v>
      </c>
      <c r="D7" s="55">
        <v>8</v>
      </c>
      <c r="E7" s="99">
        <v>8</v>
      </c>
      <c r="F7" s="99">
        <v>4</v>
      </c>
      <c r="G7" s="99">
        <v>2</v>
      </c>
      <c r="H7" s="99">
        <v>6</v>
      </c>
      <c r="I7" s="99">
        <v>6</v>
      </c>
      <c r="J7" s="22"/>
      <c r="O7" s="85" t="s">
        <v>1082</v>
      </c>
    </row>
    <row r="8" spans="2:15" x14ac:dyDescent="0.25">
      <c r="B8" s="55" t="s">
        <v>128</v>
      </c>
      <c r="C8" s="55">
        <v>5</v>
      </c>
      <c r="D8" s="55">
        <v>12</v>
      </c>
      <c r="E8" s="99">
        <v>3</v>
      </c>
      <c r="F8" s="99">
        <v>2</v>
      </c>
      <c r="G8" s="99">
        <v>4</v>
      </c>
      <c r="H8" s="99">
        <v>4</v>
      </c>
      <c r="I8" s="99">
        <v>5</v>
      </c>
      <c r="J8" s="22"/>
    </row>
    <row r="9" spans="2:15" x14ac:dyDescent="0.25">
      <c r="B9" s="55" t="s">
        <v>28</v>
      </c>
      <c r="C9" s="55">
        <v>11</v>
      </c>
      <c r="D9" s="55">
        <v>10</v>
      </c>
      <c r="E9" s="99">
        <v>10</v>
      </c>
      <c r="F9" s="99">
        <v>11</v>
      </c>
      <c r="G9" s="99">
        <v>8</v>
      </c>
      <c r="H9" s="99">
        <v>11</v>
      </c>
      <c r="I9" s="99">
        <v>9</v>
      </c>
      <c r="J9" s="22"/>
    </row>
    <row r="10" spans="2:15" x14ac:dyDescent="0.25">
      <c r="B10" s="55" t="s">
        <v>57</v>
      </c>
      <c r="C10" s="55">
        <v>11</v>
      </c>
      <c r="D10" s="55">
        <v>8</v>
      </c>
      <c r="E10" s="433">
        <v>18</v>
      </c>
      <c r="F10" s="433">
        <v>12</v>
      </c>
      <c r="G10" s="433">
        <v>10</v>
      </c>
      <c r="H10" s="433">
        <v>9</v>
      </c>
      <c r="I10" s="433">
        <v>7</v>
      </c>
      <c r="J10" s="22"/>
    </row>
    <row r="11" spans="2:15" x14ac:dyDescent="0.25">
      <c r="B11" s="55" t="s">
        <v>864</v>
      </c>
      <c r="C11" s="56">
        <f t="shared" ref="C11:I11" si="0">SUM(C4:C10)</f>
        <v>58</v>
      </c>
      <c r="D11" s="56">
        <f t="shared" si="0"/>
        <v>69</v>
      </c>
      <c r="E11" s="56">
        <f t="shared" si="0"/>
        <v>53</v>
      </c>
      <c r="F11" s="56">
        <f t="shared" si="0"/>
        <v>43</v>
      </c>
      <c r="G11" s="56">
        <f t="shared" si="0"/>
        <v>34</v>
      </c>
      <c r="H11" s="56">
        <f t="shared" si="0"/>
        <v>50</v>
      </c>
      <c r="I11" s="56">
        <f t="shared" si="0"/>
        <v>45</v>
      </c>
      <c r="J11" s="22"/>
    </row>
    <row r="12" spans="2:15" x14ac:dyDescent="0.25">
      <c r="B12" s="441" t="s">
        <v>1994</v>
      </c>
      <c r="C12" s="55"/>
      <c r="D12" s="92"/>
      <c r="E12" s="92"/>
      <c r="F12" s="92"/>
      <c r="G12" s="92"/>
      <c r="H12" s="92"/>
      <c r="I12" s="92"/>
      <c r="J12" s="22"/>
    </row>
    <row r="13" spans="2:15" x14ac:dyDescent="0.25">
      <c r="B13" s="390" t="s">
        <v>2241</v>
      </c>
      <c r="C13" s="96"/>
      <c r="D13" s="96"/>
      <c r="E13" s="96"/>
      <c r="F13" s="96"/>
      <c r="G13" s="94"/>
      <c r="H13" s="94"/>
      <c r="I13" s="94"/>
      <c r="J13" s="22"/>
    </row>
    <row r="14" spans="2:15" ht="15.75" thickBot="1" x14ac:dyDescent="0.3">
      <c r="B14" s="408"/>
      <c r="C14" s="408"/>
      <c r="D14" s="408"/>
      <c r="E14" s="408"/>
      <c r="F14" s="408"/>
    </row>
    <row r="15" spans="2:15" ht="15.75" thickBot="1" x14ac:dyDescent="0.3">
      <c r="B15" s="725" t="s">
        <v>1995</v>
      </c>
      <c r="C15" s="726"/>
      <c r="D15" s="726"/>
      <c r="E15" s="726"/>
      <c r="F15" s="726"/>
      <c r="G15" s="726"/>
      <c r="H15" s="726"/>
      <c r="I15" s="727"/>
    </row>
    <row r="16" spans="2:15" x14ac:dyDescent="0.25">
      <c r="B16" s="463" t="s">
        <v>931</v>
      </c>
      <c r="C16" s="463" t="s">
        <v>26</v>
      </c>
      <c r="D16" s="463" t="s">
        <v>863</v>
      </c>
      <c r="E16" s="463" t="s">
        <v>822</v>
      </c>
      <c r="F16" s="463" t="s">
        <v>1987</v>
      </c>
      <c r="G16" s="463" t="s">
        <v>2210</v>
      </c>
      <c r="H16" s="457" t="s">
        <v>2207</v>
      </c>
      <c r="I16" s="457" t="s">
        <v>2233</v>
      </c>
      <c r="J16" s="22"/>
    </row>
    <row r="17" spans="2:31" x14ac:dyDescent="0.25">
      <c r="B17" s="350" t="s">
        <v>923</v>
      </c>
      <c r="C17" s="55">
        <v>5</v>
      </c>
      <c r="D17" s="55">
        <v>4</v>
      </c>
      <c r="E17" s="55">
        <v>0</v>
      </c>
      <c r="F17" s="55">
        <v>1</v>
      </c>
      <c r="G17" s="55">
        <v>4</v>
      </c>
      <c r="H17" s="456">
        <v>3</v>
      </c>
      <c r="I17" s="456">
        <v>4</v>
      </c>
      <c r="J17" s="22"/>
    </row>
    <row r="18" spans="2:31" x14ac:dyDescent="0.25">
      <c r="B18" s="350" t="s">
        <v>924</v>
      </c>
      <c r="C18" s="55">
        <v>5</v>
      </c>
      <c r="D18" s="55">
        <v>8</v>
      </c>
      <c r="E18" s="55">
        <v>5</v>
      </c>
      <c r="F18" s="55">
        <v>4</v>
      </c>
      <c r="G18" s="55">
        <v>3</v>
      </c>
      <c r="H18" s="55">
        <v>4</v>
      </c>
      <c r="I18" s="55">
        <v>5</v>
      </c>
      <c r="J18" s="22"/>
    </row>
    <row r="19" spans="2:31" x14ac:dyDescent="0.25">
      <c r="B19" s="350" t="s">
        <v>925</v>
      </c>
      <c r="C19" s="55">
        <v>1</v>
      </c>
      <c r="D19" s="55">
        <v>5</v>
      </c>
      <c r="E19" s="55">
        <v>4</v>
      </c>
      <c r="F19" s="55">
        <v>3</v>
      </c>
      <c r="G19" s="55">
        <v>1</v>
      </c>
      <c r="H19" s="55">
        <v>3</v>
      </c>
      <c r="I19" s="55">
        <v>8</v>
      </c>
      <c r="J19" s="22"/>
    </row>
    <row r="20" spans="2:31" x14ac:dyDescent="0.25">
      <c r="B20" s="350" t="s">
        <v>926</v>
      </c>
      <c r="C20" s="55">
        <v>6</v>
      </c>
      <c r="D20" s="55">
        <v>9</v>
      </c>
      <c r="E20" s="55">
        <v>1</v>
      </c>
      <c r="F20" s="55">
        <v>1</v>
      </c>
      <c r="G20" s="55">
        <v>0</v>
      </c>
      <c r="H20" s="55">
        <v>5</v>
      </c>
      <c r="I20" s="55">
        <v>9</v>
      </c>
      <c r="J20" s="22"/>
    </row>
    <row r="21" spans="2:31" x14ac:dyDescent="0.25">
      <c r="B21" s="350" t="s">
        <v>927</v>
      </c>
      <c r="C21" s="55">
        <v>2</v>
      </c>
      <c r="D21" s="55">
        <v>1</v>
      </c>
      <c r="E21" s="55">
        <v>5</v>
      </c>
      <c r="F21" s="55">
        <v>2</v>
      </c>
      <c r="G21" s="55">
        <v>1</v>
      </c>
      <c r="H21" s="55">
        <v>2</v>
      </c>
      <c r="I21" s="55">
        <v>5</v>
      </c>
      <c r="J21" s="22"/>
    </row>
    <row r="22" spans="2:31" x14ac:dyDescent="0.25">
      <c r="B22" s="350" t="s">
        <v>928</v>
      </c>
      <c r="C22" s="55">
        <v>6</v>
      </c>
      <c r="D22" s="55">
        <v>5</v>
      </c>
      <c r="E22" s="55">
        <v>3</v>
      </c>
      <c r="F22" s="55">
        <v>5</v>
      </c>
      <c r="G22" s="55">
        <v>0</v>
      </c>
      <c r="H22" s="55">
        <v>4</v>
      </c>
      <c r="I22" s="55">
        <v>6</v>
      </c>
      <c r="J22" s="22"/>
    </row>
    <row r="23" spans="2:31" x14ac:dyDescent="0.25">
      <c r="B23" s="350" t="s">
        <v>929</v>
      </c>
      <c r="C23" s="55">
        <v>3</v>
      </c>
      <c r="D23" s="55">
        <v>5</v>
      </c>
      <c r="E23" s="55">
        <v>3</v>
      </c>
      <c r="F23" s="55">
        <v>4</v>
      </c>
      <c r="G23" s="55">
        <v>3</v>
      </c>
      <c r="H23" s="55">
        <v>2</v>
      </c>
      <c r="I23" s="55">
        <v>7</v>
      </c>
      <c r="J23" s="22"/>
    </row>
    <row r="24" spans="2:31" x14ac:dyDescent="0.25">
      <c r="B24" s="350" t="s">
        <v>1089</v>
      </c>
      <c r="C24" s="55">
        <v>7</v>
      </c>
      <c r="D24" s="55">
        <v>6</v>
      </c>
      <c r="E24" s="406">
        <v>3</v>
      </c>
      <c r="F24" s="92">
        <v>2</v>
      </c>
      <c r="G24" s="92">
        <v>2</v>
      </c>
      <c r="H24" s="92">
        <v>4</v>
      </c>
      <c r="I24" s="92">
        <v>1</v>
      </c>
      <c r="J24" s="22"/>
    </row>
    <row r="25" spans="2:31" x14ac:dyDescent="0.25">
      <c r="B25" s="350" t="s">
        <v>1090</v>
      </c>
      <c r="C25" s="55">
        <v>5</v>
      </c>
      <c r="D25" s="55">
        <v>6</v>
      </c>
      <c r="E25" s="406">
        <v>7</v>
      </c>
      <c r="F25" s="98">
        <v>7</v>
      </c>
      <c r="G25" s="98">
        <v>2</v>
      </c>
      <c r="H25" s="98">
        <v>4</v>
      </c>
      <c r="I25" s="98"/>
      <c r="J25" s="22"/>
    </row>
    <row r="26" spans="2:31" x14ac:dyDescent="0.25">
      <c r="B26" s="350" t="s">
        <v>1091</v>
      </c>
      <c r="C26" s="55">
        <v>4</v>
      </c>
      <c r="D26" s="55">
        <v>4</v>
      </c>
      <c r="E26" s="99">
        <v>8</v>
      </c>
      <c r="F26" s="99">
        <v>3</v>
      </c>
      <c r="G26" s="99">
        <v>7</v>
      </c>
      <c r="H26" s="99">
        <v>5</v>
      </c>
      <c r="I26" s="99"/>
      <c r="J26" s="22"/>
    </row>
    <row r="27" spans="2:31" x14ac:dyDescent="0.25">
      <c r="B27" s="350" t="s">
        <v>1092</v>
      </c>
      <c r="C27" s="55">
        <v>8</v>
      </c>
      <c r="D27" s="55">
        <v>9</v>
      </c>
      <c r="E27" s="440">
        <v>4</v>
      </c>
      <c r="F27" s="55">
        <v>9</v>
      </c>
      <c r="G27" s="55">
        <v>6</v>
      </c>
      <c r="H27" s="55">
        <v>5</v>
      </c>
      <c r="I27" s="55"/>
      <c r="J27" s="22"/>
    </row>
    <row r="28" spans="2:31" x14ac:dyDescent="0.25">
      <c r="B28" s="350" t="s">
        <v>1093</v>
      </c>
      <c r="C28" s="55">
        <v>6</v>
      </c>
      <c r="D28" s="55">
        <v>7</v>
      </c>
      <c r="E28" s="350">
        <v>10</v>
      </c>
      <c r="F28" s="55">
        <v>2</v>
      </c>
      <c r="G28" s="55">
        <v>5</v>
      </c>
      <c r="H28" s="55">
        <v>9</v>
      </c>
      <c r="I28" s="55"/>
      <c r="J28" s="22"/>
    </row>
    <row r="29" spans="2:31" x14ac:dyDescent="0.25">
      <c r="B29" s="445" t="s">
        <v>1086</v>
      </c>
      <c r="C29" s="56">
        <f t="shared" ref="C29:I29" si="1">SUM(C17:C28)</f>
        <v>58</v>
      </c>
      <c r="D29" s="56">
        <f t="shared" si="1"/>
        <v>69</v>
      </c>
      <c r="E29" s="56">
        <f t="shared" si="1"/>
        <v>53</v>
      </c>
      <c r="F29" s="56">
        <f t="shared" si="1"/>
        <v>43</v>
      </c>
      <c r="G29" s="56">
        <f t="shared" si="1"/>
        <v>34</v>
      </c>
      <c r="H29" s="56">
        <f t="shared" si="1"/>
        <v>50</v>
      </c>
      <c r="I29" s="56">
        <f t="shared" si="1"/>
        <v>45</v>
      </c>
      <c r="J29" s="22"/>
    </row>
    <row r="30" spans="2:31" x14ac:dyDescent="0.25">
      <c r="B30" s="441" t="s">
        <v>1994</v>
      </c>
      <c r="C30" s="96"/>
      <c r="D30" s="96"/>
      <c r="E30" s="97"/>
      <c r="F30" s="439"/>
      <c r="G30" s="368"/>
      <c r="H30" s="406"/>
      <c r="I30" s="406"/>
      <c r="J30" s="22"/>
    </row>
    <row r="31" spans="2:31" ht="15.75" x14ac:dyDescent="0.25">
      <c r="B31" s="390" t="s">
        <v>2241</v>
      </c>
      <c r="C31" s="373"/>
      <c r="D31" s="373"/>
      <c r="E31" s="438"/>
      <c r="F31" s="373"/>
      <c r="G31" s="438"/>
      <c r="H31" s="94"/>
      <c r="I31" s="94"/>
      <c r="J31" s="22"/>
      <c r="Z31" s="472"/>
      <c r="AB31" s="415"/>
      <c r="AC31" s="411"/>
      <c r="AD31" s="415"/>
      <c r="AE31" s="415"/>
    </row>
    <row r="32" spans="2:31" ht="15.75" x14ac:dyDescent="0.25">
      <c r="B32" s="160" t="s">
        <v>1094</v>
      </c>
      <c r="C32" s="447">
        <f>(E29*100%)/D29</f>
        <v>0.76811594202898548</v>
      </c>
      <c r="D32" s="448">
        <f>100%-C32</f>
        <v>0.23188405797101452</v>
      </c>
      <c r="E32" s="449">
        <f>(G29*100%)/F29</f>
        <v>0.79069767441860461</v>
      </c>
      <c r="F32" s="450">
        <f>100%-E32</f>
        <v>0.20930232558139539</v>
      </c>
      <c r="G32" s="449">
        <f>(I29*100%)/H29</f>
        <v>0.9</v>
      </c>
      <c r="H32" s="450">
        <f>100%-G32</f>
        <v>9.9999999999999978E-2</v>
      </c>
      <c r="I32" s="450"/>
      <c r="Y32" s="472"/>
      <c r="AA32" s="415"/>
      <c r="AB32" s="411"/>
      <c r="AC32" s="415"/>
      <c r="AD32" s="415"/>
    </row>
    <row r="33" spans="2:31" ht="16.5" thickBot="1" x14ac:dyDescent="0.3">
      <c r="Y33" s="472"/>
      <c r="AA33" s="415"/>
      <c r="AB33" s="411"/>
      <c r="AC33" s="415"/>
      <c r="AD33" s="415"/>
    </row>
    <row r="34" spans="2:31" ht="16.5" thickBot="1" x14ac:dyDescent="0.3">
      <c r="B34" s="725" t="s">
        <v>1996</v>
      </c>
      <c r="C34" s="726"/>
      <c r="D34" s="726"/>
      <c r="E34" s="726"/>
      <c r="F34" s="726"/>
      <c r="G34" s="726"/>
      <c r="H34" s="726"/>
      <c r="I34" s="727"/>
      <c r="Y34" s="472"/>
      <c r="AA34" s="415"/>
      <c r="AB34" s="415"/>
      <c r="AC34" s="415"/>
      <c r="AD34" s="415"/>
    </row>
    <row r="35" spans="2:31" ht="15.75" x14ac:dyDescent="0.25">
      <c r="B35" s="54" t="s">
        <v>930</v>
      </c>
      <c r="C35" s="54" t="s">
        <v>1991</v>
      </c>
      <c r="D35" s="54" t="s">
        <v>1990</v>
      </c>
      <c r="E35" s="54" t="s">
        <v>1989</v>
      </c>
      <c r="F35" s="54" t="s">
        <v>1988</v>
      </c>
      <c r="G35" s="54" t="s">
        <v>2209</v>
      </c>
      <c r="H35" s="54" t="s">
        <v>2208</v>
      </c>
      <c r="I35" s="54" t="s">
        <v>2234</v>
      </c>
      <c r="J35" s="22"/>
      <c r="Z35" s="770"/>
      <c r="AB35" s="415"/>
      <c r="AC35" s="415"/>
      <c r="AD35" s="415"/>
      <c r="AE35" s="415"/>
    </row>
    <row r="36" spans="2:31" ht="15.75" x14ac:dyDescent="0.25">
      <c r="B36" s="55" t="s">
        <v>779</v>
      </c>
      <c r="C36" s="55">
        <v>25</v>
      </c>
      <c r="D36" s="55">
        <v>38</v>
      </c>
      <c r="E36" s="437">
        <v>26</v>
      </c>
      <c r="F36" s="436">
        <v>32</v>
      </c>
      <c r="G36" s="436">
        <v>27</v>
      </c>
      <c r="H36" s="436">
        <v>37</v>
      </c>
      <c r="I36" s="436">
        <v>36</v>
      </c>
      <c r="J36" s="22"/>
      <c r="Z36" s="770"/>
      <c r="AB36" s="415"/>
      <c r="AC36" s="415"/>
      <c r="AD36" s="415"/>
      <c r="AE36" s="415"/>
    </row>
    <row r="37" spans="2:31" ht="15.75" x14ac:dyDescent="0.25">
      <c r="B37" s="55" t="s">
        <v>771</v>
      </c>
      <c r="C37" s="55">
        <v>15</v>
      </c>
      <c r="D37" s="55">
        <v>11</v>
      </c>
      <c r="E37" s="99">
        <v>6</v>
      </c>
      <c r="F37" s="99">
        <v>11</v>
      </c>
      <c r="G37" s="99">
        <v>7</v>
      </c>
      <c r="H37" s="99">
        <v>13</v>
      </c>
      <c r="I37" s="99">
        <v>9</v>
      </c>
      <c r="J37" s="22"/>
      <c r="Z37" s="770"/>
      <c r="AB37" s="415"/>
      <c r="AC37" s="415"/>
      <c r="AD37" s="415"/>
      <c r="AE37" s="415"/>
    </row>
    <row r="38" spans="2:31" ht="15.75" x14ac:dyDescent="0.25">
      <c r="B38" s="349" t="s">
        <v>864</v>
      </c>
      <c r="C38" s="56">
        <f t="shared" ref="C38:I38" si="2">SUM(C36:C37)</f>
        <v>40</v>
      </c>
      <c r="D38" s="56">
        <f t="shared" si="2"/>
        <v>49</v>
      </c>
      <c r="E38" s="56">
        <f t="shared" si="2"/>
        <v>32</v>
      </c>
      <c r="F38" s="56">
        <f t="shared" si="2"/>
        <v>43</v>
      </c>
      <c r="G38" s="56">
        <f t="shared" si="2"/>
        <v>34</v>
      </c>
      <c r="H38" s="56">
        <f t="shared" si="2"/>
        <v>50</v>
      </c>
      <c r="I38" s="56">
        <f t="shared" si="2"/>
        <v>45</v>
      </c>
      <c r="J38" s="22"/>
      <c r="Z38" s="770"/>
      <c r="AB38" s="415"/>
      <c r="AC38" s="415"/>
      <c r="AD38" s="415"/>
      <c r="AE38" s="415"/>
    </row>
    <row r="39" spans="2:31" ht="15.75" x14ac:dyDescent="0.25">
      <c r="B39" s="441" t="s">
        <v>1994</v>
      </c>
      <c r="C39" s="94"/>
      <c r="D39" s="94"/>
      <c r="E39" s="94"/>
      <c r="F39" s="94"/>
      <c r="G39" s="94"/>
      <c r="H39" s="55"/>
      <c r="I39" s="55"/>
      <c r="J39" s="22"/>
      <c r="Z39" s="343"/>
      <c r="AB39" s="415"/>
      <c r="AC39" s="415"/>
      <c r="AD39" s="415"/>
      <c r="AE39" s="415"/>
    </row>
    <row r="40" spans="2:31" x14ac:dyDescent="0.25">
      <c r="B40" s="390" t="s">
        <v>2241</v>
      </c>
      <c r="C40" s="94"/>
      <c r="D40" s="94"/>
      <c r="E40" s="94"/>
      <c r="F40" s="94"/>
      <c r="G40" s="94"/>
      <c r="H40" s="94"/>
      <c r="I40" s="94"/>
      <c r="J40" s="22"/>
    </row>
    <row r="45" spans="2:31" x14ac:dyDescent="0.25">
      <c r="B45" s="785" t="s">
        <v>1112</v>
      </c>
      <c r="C45" s="786"/>
      <c r="D45" s="786"/>
      <c r="E45" s="786"/>
      <c r="F45" s="786"/>
      <c r="G45" s="786"/>
      <c r="H45" s="786"/>
      <c r="I45" s="786"/>
    </row>
    <row r="46" spans="2:31" x14ac:dyDescent="0.25">
      <c r="B46" s="57" t="s">
        <v>932</v>
      </c>
      <c r="C46" s="54" t="s">
        <v>26</v>
      </c>
      <c r="D46" s="54" t="s">
        <v>863</v>
      </c>
      <c r="E46" s="54" t="s">
        <v>822</v>
      </c>
      <c r="F46" s="54" t="s">
        <v>1987</v>
      </c>
      <c r="G46" s="54" t="s">
        <v>2210</v>
      </c>
      <c r="H46" s="54" t="s">
        <v>2207</v>
      </c>
      <c r="I46" s="54" t="s">
        <v>2233</v>
      </c>
      <c r="J46" s="22"/>
    </row>
    <row r="47" spans="2:31" x14ac:dyDescent="0.25">
      <c r="B47" s="55" t="s">
        <v>933</v>
      </c>
      <c r="C47" s="55">
        <v>26</v>
      </c>
      <c r="D47" s="55">
        <v>26</v>
      </c>
      <c r="E47" s="99">
        <v>24</v>
      </c>
      <c r="F47" s="435">
        <v>15</v>
      </c>
      <c r="G47" s="435">
        <v>18</v>
      </c>
      <c r="H47" s="435">
        <v>15</v>
      </c>
      <c r="I47" s="435">
        <v>15</v>
      </c>
      <c r="J47" s="22"/>
    </row>
    <row r="48" spans="2:31" x14ac:dyDescent="0.25">
      <c r="B48" s="55" t="s">
        <v>2227</v>
      </c>
      <c r="C48" s="55">
        <v>0</v>
      </c>
      <c r="D48" s="55">
        <v>1</v>
      </c>
      <c r="E48" s="55">
        <v>1</v>
      </c>
      <c r="F48" s="55">
        <v>1</v>
      </c>
      <c r="G48" s="55">
        <v>3</v>
      </c>
      <c r="H48" s="55">
        <v>2</v>
      </c>
      <c r="I48" s="55">
        <v>3</v>
      </c>
      <c r="J48" s="22"/>
    </row>
    <row r="49" spans="2:12" x14ac:dyDescent="0.25">
      <c r="B49" s="55" t="s">
        <v>935</v>
      </c>
      <c r="C49" s="55">
        <v>27</v>
      </c>
      <c r="D49" s="55">
        <v>42</v>
      </c>
      <c r="E49" s="99">
        <v>27</v>
      </c>
      <c r="F49" s="99">
        <v>24</v>
      </c>
      <c r="G49" s="99">
        <v>12</v>
      </c>
      <c r="H49" s="99">
        <v>28</v>
      </c>
      <c r="I49" s="99">
        <v>23</v>
      </c>
      <c r="J49" s="22"/>
    </row>
    <row r="50" spans="2:12" x14ac:dyDescent="0.25">
      <c r="B50" s="55" t="s">
        <v>936</v>
      </c>
      <c r="C50" s="55">
        <v>3</v>
      </c>
      <c r="D50" s="55">
        <v>0</v>
      </c>
      <c r="E50" s="55">
        <v>1</v>
      </c>
      <c r="F50" s="55">
        <v>3</v>
      </c>
      <c r="G50" s="55"/>
      <c r="H50" s="55">
        <v>1</v>
      </c>
      <c r="I50" s="55">
        <v>2</v>
      </c>
      <c r="J50" s="22"/>
    </row>
    <row r="51" spans="2:12" x14ac:dyDescent="0.25">
      <c r="B51" s="55" t="s">
        <v>937</v>
      </c>
      <c r="C51" s="55">
        <v>1</v>
      </c>
      <c r="D51" s="55">
        <v>0</v>
      </c>
      <c r="E51" s="98">
        <v>0</v>
      </c>
      <c r="F51" s="98"/>
      <c r="G51" s="98">
        <v>1</v>
      </c>
      <c r="H51" s="98">
        <v>2</v>
      </c>
      <c r="I51" s="98">
        <v>1</v>
      </c>
      <c r="J51" s="22"/>
    </row>
    <row r="52" spans="2:12" x14ac:dyDescent="0.25">
      <c r="B52" s="55" t="s">
        <v>938</v>
      </c>
      <c r="C52" s="55">
        <v>0</v>
      </c>
      <c r="D52" s="55">
        <v>0</v>
      </c>
      <c r="E52" s="55">
        <v>0</v>
      </c>
      <c r="F52" s="55"/>
      <c r="G52" s="55"/>
      <c r="H52" s="55">
        <v>1</v>
      </c>
      <c r="I52" s="55"/>
      <c r="J52" s="22"/>
    </row>
    <row r="53" spans="2:12" x14ac:dyDescent="0.25">
      <c r="B53" s="55" t="s">
        <v>939</v>
      </c>
      <c r="C53" s="55">
        <v>1</v>
      </c>
      <c r="D53" s="55">
        <v>0</v>
      </c>
      <c r="E53" s="101">
        <v>0</v>
      </c>
      <c r="F53" s="101"/>
      <c r="G53" s="101"/>
      <c r="H53" s="101"/>
      <c r="I53" s="101">
        <v>1</v>
      </c>
      <c r="J53" s="22"/>
    </row>
    <row r="54" spans="2:12" x14ac:dyDescent="0.25">
      <c r="B54" s="349" t="s">
        <v>864</v>
      </c>
      <c r="C54" s="56">
        <f t="shared" ref="C54:I54" si="3">SUM(C47:C53)</f>
        <v>58</v>
      </c>
      <c r="D54" s="56">
        <f t="shared" si="3"/>
        <v>69</v>
      </c>
      <c r="E54" s="56">
        <f t="shared" si="3"/>
        <v>53</v>
      </c>
      <c r="F54" s="56">
        <f t="shared" si="3"/>
        <v>43</v>
      </c>
      <c r="G54" s="56">
        <f t="shared" si="3"/>
        <v>34</v>
      </c>
      <c r="H54" s="56">
        <f t="shared" si="3"/>
        <v>49</v>
      </c>
      <c r="I54" s="56">
        <f t="shared" si="3"/>
        <v>45</v>
      </c>
      <c r="J54" s="22"/>
    </row>
    <row r="55" spans="2:12" x14ac:dyDescent="0.25">
      <c r="B55" s="441" t="s">
        <v>1994</v>
      </c>
      <c r="C55" s="94"/>
      <c r="D55" s="94"/>
      <c r="E55" s="112"/>
      <c r="F55" s="112"/>
      <c r="G55" s="130"/>
      <c r="H55" s="130"/>
      <c r="I55" s="130"/>
      <c r="J55" s="22"/>
    </row>
    <row r="56" spans="2:12" x14ac:dyDescent="0.25">
      <c r="B56" s="390" t="s">
        <v>2241</v>
      </c>
      <c r="C56" s="94"/>
      <c r="D56" s="94"/>
      <c r="E56" s="112"/>
      <c r="F56" s="94"/>
      <c r="G56" s="94"/>
      <c r="H56" s="94"/>
      <c r="I56" s="94"/>
      <c r="J56" s="22"/>
    </row>
    <row r="59" spans="2:12" ht="15.75" thickBot="1" x14ac:dyDescent="0.3"/>
    <row r="60" spans="2:12" ht="15.75" thickBot="1" x14ac:dyDescent="0.3">
      <c r="B60" s="725" t="s">
        <v>1112</v>
      </c>
      <c r="C60" s="726"/>
      <c r="D60" s="726"/>
      <c r="E60" s="726"/>
      <c r="F60" s="726"/>
      <c r="G60" s="726"/>
      <c r="H60" s="726"/>
      <c r="I60" s="727"/>
    </row>
    <row r="61" spans="2:12" x14ac:dyDescent="0.25">
      <c r="B61" s="475" t="s">
        <v>1080</v>
      </c>
      <c r="C61" s="463" t="s">
        <v>26</v>
      </c>
      <c r="D61" s="463" t="s">
        <v>863</v>
      </c>
      <c r="E61" s="463" t="s">
        <v>822</v>
      </c>
      <c r="F61" s="463" t="s">
        <v>1987</v>
      </c>
      <c r="G61" s="463" t="s">
        <v>2210</v>
      </c>
      <c r="H61" s="463" t="s">
        <v>2207</v>
      </c>
      <c r="I61" s="474" t="s">
        <v>2233</v>
      </c>
      <c r="J61" s="22"/>
    </row>
    <row r="62" spans="2:12" x14ac:dyDescent="0.25">
      <c r="B62" s="91" t="s">
        <v>567</v>
      </c>
      <c r="C62" s="55">
        <v>1</v>
      </c>
      <c r="D62" s="55">
        <v>1</v>
      </c>
      <c r="E62" s="433">
        <v>4</v>
      </c>
      <c r="F62" s="433">
        <v>3</v>
      </c>
      <c r="G62" s="434">
        <v>1</v>
      </c>
      <c r="H62" s="434">
        <v>4</v>
      </c>
      <c r="I62" s="434">
        <v>3</v>
      </c>
      <c r="J62" s="373"/>
      <c r="K62" s="364"/>
      <c r="L62" s="364"/>
    </row>
    <row r="63" spans="2:12" x14ac:dyDescent="0.25">
      <c r="B63" s="91" t="s">
        <v>447</v>
      </c>
      <c r="C63" s="55">
        <v>19</v>
      </c>
      <c r="D63" s="55">
        <v>26</v>
      </c>
      <c r="E63" s="433">
        <v>18</v>
      </c>
      <c r="F63" s="433">
        <v>19</v>
      </c>
      <c r="G63" s="433">
        <v>11</v>
      </c>
      <c r="H63" s="433">
        <v>17</v>
      </c>
      <c r="I63" s="433">
        <v>17</v>
      </c>
      <c r="J63" s="373"/>
      <c r="K63" s="364"/>
      <c r="L63" s="364"/>
    </row>
    <row r="64" spans="2:12" x14ac:dyDescent="0.25">
      <c r="B64" s="91" t="s">
        <v>52</v>
      </c>
      <c r="C64" s="55">
        <v>3</v>
      </c>
      <c r="D64" s="55">
        <v>1</v>
      </c>
      <c r="E64" s="433">
        <v>3</v>
      </c>
      <c r="F64" s="433">
        <v>1</v>
      </c>
      <c r="G64" s="433"/>
      <c r="H64" s="433">
        <v>2</v>
      </c>
      <c r="I64" s="433">
        <v>4</v>
      </c>
      <c r="J64" s="373"/>
      <c r="K64" s="364"/>
      <c r="L64" s="364"/>
    </row>
    <row r="65" spans="2:28" x14ac:dyDescent="0.25">
      <c r="B65" s="91" t="s">
        <v>488</v>
      </c>
      <c r="C65" s="55">
        <v>6</v>
      </c>
      <c r="D65" s="55">
        <v>9</v>
      </c>
      <c r="E65" s="237">
        <v>5</v>
      </c>
      <c r="F65" s="237">
        <v>2</v>
      </c>
      <c r="G65" s="237">
        <v>3</v>
      </c>
      <c r="H65" s="237">
        <v>9</v>
      </c>
      <c r="I65" s="237">
        <v>5</v>
      </c>
      <c r="J65" s="373"/>
      <c r="K65" s="364"/>
      <c r="L65" s="364"/>
    </row>
    <row r="66" spans="2:28" x14ac:dyDescent="0.25">
      <c r="B66" s="91" t="s">
        <v>1084</v>
      </c>
      <c r="C66" s="55">
        <v>3</v>
      </c>
      <c r="D66" s="55">
        <v>5</v>
      </c>
      <c r="E66" s="433">
        <v>0</v>
      </c>
      <c r="F66" s="433">
        <v>3</v>
      </c>
      <c r="G66" s="433"/>
      <c r="H66" s="433">
        <v>2</v>
      </c>
      <c r="I66" s="433">
        <v>1</v>
      </c>
      <c r="J66" s="373"/>
      <c r="K66" s="364"/>
      <c r="L66" s="364"/>
    </row>
    <row r="67" spans="2:28" x14ac:dyDescent="0.25">
      <c r="B67" s="91" t="s">
        <v>36</v>
      </c>
      <c r="C67" s="55">
        <v>0</v>
      </c>
      <c r="D67" s="55">
        <v>0</v>
      </c>
      <c r="E67" s="433">
        <v>1</v>
      </c>
      <c r="F67" s="433">
        <v>2</v>
      </c>
      <c r="G67" s="433">
        <v>2</v>
      </c>
      <c r="H67" s="433"/>
      <c r="I67" s="433"/>
      <c r="J67" s="373"/>
      <c r="K67" s="364"/>
      <c r="L67" s="364"/>
    </row>
    <row r="68" spans="2:28" x14ac:dyDescent="0.25">
      <c r="B68" s="91" t="s">
        <v>1085</v>
      </c>
      <c r="C68" s="55">
        <v>0</v>
      </c>
      <c r="D68" s="55">
        <v>1</v>
      </c>
      <c r="E68" s="433">
        <v>0</v>
      </c>
      <c r="F68" s="433"/>
      <c r="G68" s="433"/>
      <c r="H68" s="433"/>
      <c r="I68" s="433"/>
      <c r="J68" s="373"/>
      <c r="K68" s="364"/>
      <c r="L68" s="364"/>
    </row>
    <row r="69" spans="2:28" x14ac:dyDescent="0.25">
      <c r="B69" s="91" t="s">
        <v>63</v>
      </c>
      <c r="C69" s="55">
        <v>26</v>
      </c>
      <c r="D69" s="55">
        <v>26</v>
      </c>
      <c r="E69" s="433">
        <v>22</v>
      </c>
      <c r="F69" s="433">
        <v>13</v>
      </c>
      <c r="G69" s="433">
        <v>17</v>
      </c>
      <c r="H69" s="433">
        <v>16</v>
      </c>
      <c r="I69" s="433">
        <v>14</v>
      </c>
      <c r="J69" s="147"/>
      <c r="K69" s="364"/>
      <c r="L69" s="364"/>
    </row>
    <row r="70" spans="2:28" x14ac:dyDescent="0.25">
      <c r="B70" s="87" t="s">
        <v>939</v>
      </c>
      <c r="C70" s="55">
        <v>0</v>
      </c>
      <c r="D70" s="55">
        <v>0</v>
      </c>
      <c r="E70" s="433">
        <v>0</v>
      </c>
      <c r="F70" s="433"/>
      <c r="G70" s="433"/>
      <c r="H70" s="433"/>
      <c r="I70" s="433">
        <v>1</v>
      </c>
      <c r="J70" s="147"/>
      <c r="K70" s="364"/>
      <c r="L70" s="364"/>
    </row>
    <row r="71" spans="2:28" x14ac:dyDescent="0.25">
      <c r="B71" s="55" t="s">
        <v>864</v>
      </c>
      <c r="C71" s="56">
        <f t="shared" ref="C71:I71" si="4">SUM(C62:C70)</f>
        <v>58</v>
      </c>
      <c r="D71" s="56">
        <f t="shared" si="4"/>
        <v>69</v>
      </c>
      <c r="E71" s="432">
        <f t="shared" si="4"/>
        <v>53</v>
      </c>
      <c r="F71" s="432">
        <f t="shared" si="4"/>
        <v>43</v>
      </c>
      <c r="G71" s="432">
        <f t="shared" si="4"/>
        <v>34</v>
      </c>
      <c r="H71" s="432">
        <f t="shared" si="4"/>
        <v>50</v>
      </c>
      <c r="I71" s="432">
        <f t="shared" si="4"/>
        <v>45</v>
      </c>
      <c r="J71" s="147"/>
      <c r="K71" s="364"/>
      <c r="L71" s="364"/>
    </row>
    <row r="72" spans="2:28" x14ac:dyDescent="0.25">
      <c r="B72" s="441" t="s">
        <v>1994</v>
      </c>
      <c r="C72" s="94"/>
      <c r="D72" s="460"/>
      <c r="E72" s="461"/>
      <c r="F72" s="92"/>
      <c r="G72" s="92"/>
      <c r="H72" s="92"/>
      <c r="I72" s="92"/>
      <c r="J72" s="22"/>
    </row>
    <row r="73" spans="2:28" ht="15.75" thickBot="1" x14ac:dyDescent="0.3">
      <c r="B73" s="390" t="s">
        <v>2241</v>
      </c>
      <c r="C73" s="94"/>
      <c r="D73" s="94"/>
      <c r="E73" s="112"/>
      <c r="F73" s="462"/>
      <c r="G73" s="94"/>
      <c r="H73" s="94"/>
      <c r="I73" s="94"/>
      <c r="J73" s="22"/>
    </row>
    <row r="74" spans="2:28" ht="15.75" thickBot="1" x14ac:dyDescent="0.3"/>
    <row r="75" spans="2:28" ht="16.5" thickBot="1" x14ac:dyDescent="0.3">
      <c r="B75" s="781" t="s">
        <v>1986</v>
      </c>
      <c r="C75" s="782"/>
      <c r="D75" s="782"/>
      <c r="E75" s="782"/>
      <c r="F75" s="782"/>
      <c r="G75" s="782"/>
      <c r="H75" s="782"/>
      <c r="I75" s="782"/>
      <c r="J75" s="782"/>
      <c r="K75" s="783"/>
      <c r="L75" s="412"/>
      <c r="M75" s="412"/>
      <c r="N75" s="412"/>
    </row>
    <row r="76" spans="2:28" ht="15.75" x14ac:dyDescent="0.25">
      <c r="B76" s="784" t="s">
        <v>11</v>
      </c>
      <c r="C76" s="784"/>
      <c r="D76" s="431">
        <v>2015</v>
      </c>
      <c r="E76" s="430">
        <v>2016</v>
      </c>
      <c r="F76" s="430">
        <v>2017</v>
      </c>
      <c r="G76" s="430">
        <v>2018</v>
      </c>
      <c r="H76" s="430">
        <v>2019</v>
      </c>
      <c r="I76" s="430">
        <v>2020</v>
      </c>
      <c r="J76" s="430">
        <v>2021</v>
      </c>
      <c r="K76" s="430">
        <v>2022</v>
      </c>
      <c r="L76" s="399"/>
      <c r="M76" s="399"/>
      <c r="N76" s="399"/>
    </row>
    <row r="77" spans="2:28" ht="15.75" x14ac:dyDescent="0.25">
      <c r="B77" s="769" t="s">
        <v>413</v>
      </c>
      <c r="C77" s="769"/>
      <c r="D77" s="420">
        <v>10</v>
      </c>
      <c r="E77" s="420">
        <v>17</v>
      </c>
      <c r="F77" s="420">
        <v>13</v>
      </c>
      <c r="G77" s="420">
        <v>9</v>
      </c>
      <c r="H77" s="420">
        <v>3</v>
      </c>
      <c r="I77" s="420">
        <v>8</v>
      </c>
      <c r="J77" s="420">
        <v>5</v>
      </c>
      <c r="K77" s="420">
        <v>4</v>
      </c>
      <c r="L77" s="399"/>
      <c r="M77" s="399"/>
      <c r="N77" s="399"/>
    </row>
    <row r="78" spans="2:28" ht="15.75" x14ac:dyDescent="0.25">
      <c r="B78" s="769" t="s">
        <v>561</v>
      </c>
      <c r="C78" s="769"/>
      <c r="D78" s="416">
        <v>3</v>
      </c>
      <c r="E78" s="416">
        <v>6</v>
      </c>
      <c r="F78" s="416">
        <v>9</v>
      </c>
      <c r="G78" s="416">
        <v>5</v>
      </c>
      <c r="H78" s="416">
        <v>4</v>
      </c>
      <c r="I78" s="416">
        <v>1</v>
      </c>
      <c r="J78" s="416">
        <v>4</v>
      </c>
      <c r="K78" s="416">
        <v>6</v>
      </c>
      <c r="L78" s="399"/>
      <c r="M78" s="399"/>
      <c r="N78" s="399"/>
      <c r="Y78" s="415"/>
      <c r="Z78" s="411"/>
      <c r="AA78" s="415"/>
      <c r="AB78" s="415"/>
    </row>
    <row r="79" spans="2:28" ht="15.75" x14ac:dyDescent="0.25">
      <c r="B79" s="769" t="s">
        <v>1985</v>
      </c>
      <c r="C79" s="769"/>
      <c r="D79" s="416">
        <v>0</v>
      </c>
      <c r="E79" s="416">
        <v>0</v>
      </c>
      <c r="F79" s="416">
        <v>0</v>
      </c>
      <c r="G79" s="416">
        <v>0</v>
      </c>
      <c r="H79" s="416">
        <v>0</v>
      </c>
      <c r="I79" s="416">
        <v>1</v>
      </c>
      <c r="J79" s="416"/>
      <c r="K79" s="416"/>
      <c r="L79" s="399"/>
      <c r="M79" s="399"/>
      <c r="N79" s="399"/>
      <c r="Y79" s="415"/>
      <c r="Z79" s="411"/>
      <c r="AA79" s="415"/>
      <c r="AB79" s="415"/>
    </row>
    <row r="80" spans="2:28" ht="15.75" x14ac:dyDescent="0.25">
      <c r="B80" s="765" t="s">
        <v>1263</v>
      </c>
      <c r="C80" s="765"/>
      <c r="D80" s="424">
        <v>2</v>
      </c>
      <c r="E80" s="416">
        <v>1</v>
      </c>
      <c r="F80" s="416">
        <v>0</v>
      </c>
      <c r="G80" s="416">
        <v>1</v>
      </c>
      <c r="H80" s="416">
        <v>0</v>
      </c>
      <c r="I80" s="416">
        <v>1</v>
      </c>
      <c r="J80" s="416">
        <v>1</v>
      </c>
      <c r="K80" s="416"/>
      <c r="L80" s="399"/>
      <c r="M80" s="399"/>
      <c r="N80" s="399"/>
      <c r="O80" s="761"/>
      <c r="P80" s="761"/>
      <c r="Q80" s="761"/>
      <c r="Y80" s="415"/>
      <c r="Z80" s="411"/>
      <c r="AA80" s="415"/>
      <c r="AB80" s="415"/>
    </row>
    <row r="81" spans="2:41" ht="15.75" x14ac:dyDescent="0.25">
      <c r="B81" s="769" t="s">
        <v>697</v>
      </c>
      <c r="C81" s="769"/>
      <c r="D81" s="416">
        <v>1</v>
      </c>
      <c r="E81" s="416">
        <v>1</v>
      </c>
      <c r="F81" s="416">
        <v>3</v>
      </c>
      <c r="G81" s="416">
        <v>2</v>
      </c>
      <c r="H81" s="416">
        <v>1</v>
      </c>
      <c r="I81" s="416">
        <v>1</v>
      </c>
      <c r="J81" s="416"/>
      <c r="K81" s="416">
        <v>2</v>
      </c>
      <c r="L81" s="399"/>
      <c r="M81" s="399"/>
      <c r="N81" s="399"/>
      <c r="O81" s="761"/>
      <c r="P81" s="761"/>
      <c r="Q81" s="761"/>
      <c r="Y81" s="415"/>
      <c r="Z81" s="415"/>
      <c r="AA81" s="415"/>
      <c r="AB81" s="415"/>
    </row>
    <row r="82" spans="2:41" ht="15.75" x14ac:dyDescent="0.25">
      <c r="B82" s="769" t="s">
        <v>1186</v>
      </c>
      <c r="C82" s="769"/>
      <c r="D82" s="416">
        <v>0</v>
      </c>
      <c r="E82" s="416">
        <v>0</v>
      </c>
      <c r="F82" s="416">
        <v>0</v>
      </c>
      <c r="G82" s="416">
        <v>1</v>
      </c>
      <c r="H82" s="416">
        <v>1</v>
      </c>
      <c r="I82" s="416"/>
      <c r="J82" s="416">
        <v>1</v>
      </c>
      <c r="K82" s="416"/>
      <c r="L82" s="399"/>
      <c r="M82" s="399"/>
      <c r="N82" s="399"/>
      <c r="O82" s="428"/>
      <c r="P82" s="428"/>
      <c r="Q82" s="428"/>
      <c r="Y82" s="415"/>
      <c r="Z82" s="415"/>
      <c r="AA82" s="415"/>
      <c r="AB82" s="415"/>
    </row>
    <row r="83" spans="2:41" ht="15.75" x14ac:dyDescent="0.25">
      <c r="B83" s="765" t="s">
        <v>1984</v>
      </c>
      <c r="C83" s="765"/>
      <c r="D83" s="424">
        <v>0</v>
      </c>
      <c r="E83" s="416">
        <v>0</v>
      </c>
      <c r="F83" s="416">
        <v>0</v>
      </c>
      <c r="G83" s="416">
        <v>1</v>
      </c>
      <c r="H83" s="416"/>
      <c r="I83" s="416"/>
      <c r="J83" s="416"/>
      <c r="K83" s="416"/>
      <c r="L83" s="399"/>
      <c r="M83" s="399"/>
      <c r="N83" s="399"/>
      <c r="O83" s="428"/>
      <c r="P83" s="428"/>
      <c r="Q83" s="428"/>
      <c r="Y83" s="415"/>
      <c r="Z83" s="415"/>
      <c r="AA83" s="415"/>
      <c r="AB83" s="415"/>
    </row>
    <row r="84" spans="2:41" ht="15.75" x14ac:dyDescent="0.25">
      <c r="B84" s="765" t="s">
        <v>713</v>
      </c>
      <c r="C84" s="765"/>
      <c r="D84" s="424">
        <v>1</v>
      </c>
      <c r="E84" s="416">
        <v>1</v>
      </c>
      <c r="F84" s="416">
        <v>1</v>
      </c>
      <c r="G84" s="416">
        <v>2</v>
      </c>
      <c r="H84" s="416">
        <v>3</v>
      </c>
      <c r="I84" s="416">
        <v>3</v>
      </c>
      <c r="J84" s="416">
        <v>1</v>
      </c>
      <c r="K84" s="416">
        <v>2</v>
      </c>
      <c r="L84" s="399"/>
      <c r="M84" s="399"/>
      <c r="N84" s="399"/>
      <c r="O84" s="428"/>
      <c r="P84" s="428"/>
      <c r="Q84" s="428"/>
      <c r="Y84" s="415"/>
      <c r="Z84" s="415"/>
      <c r="AA84" s="415"/>
      <c r="AB84" s="415"/>
    </row>
    <row r="85" spans="2:41" ht="15.75" x14ac:dyDescent="0.25">
      <c r="B85" s="765" t="s">
        <v>1983</v>
      </c>
      <c r="C85" s="765"/>
      <c r="D85" s="424">
        <v>0</v>
      </c>
      <c r="E85" s="416">
        <v>0</v>
      </c>
      <c r="F85" s="416">
        <v>0</v>
      </c>
      <c r="G85" s="416">
        <v>1</v>
      </c>
      <c r="H85" s="416">
        <v>0</v>
      </c>
      <c r="I85" s="416">
        <v>2</v>
      </c>
      <c r="J85" s="416"/>
      <c r="K85" s="416"/>
      <c r="L85" s="399"/>
      <c r="M85" s="399"/>
      <c r="N85" s="399"/>
      <c r="O85" s="428"/>
      <c r="P85" s="428"/>
      <c r="Q85" s="428"/>
      <c r="Y85" s="415"/>
      <c r="Z85" s="415"/>
      <c r="AA85" s="415"/>
      <c r="AB85" s="415"/>
    </row>
    <row r="86" spans="2:41" ht="15.75" x14ac:dyDescent="0.25">
      <c r="B86" s="765" t="s">
        <v>1957</v>
      </c>
      <c r="C86" s="765"/>
      <c r="D86" s="424">
        <v>0</v>
      </c>
      <c r="E86" s="416">
        <v>0</v>
      </c>
      <c r="F86" s="416">
        <v>0</v>
      </c>
      <c r="G86" s="416">
        <v>0</v>
      </c>
      <c r="H86" s="416">
        <v>1</v>
      </c>
      <c r="I86" s="416"/>
      <c r="J86" s="416">
        <v>4</v>
      </c>
      <c r="K86" s="416"/>
      <c r="L86" s="399"/>
      <c r="M86" s="399"/>
      <c r="N86" s="399"/>
      <c r="O86" s="428"/>
      <c r="P86" s="428"/>
      <c r="Q86" s="428"/>
      <c r="Y86" s="411"/>
      <c r="Z86" s="411"/>
      <c r="AA86" s="415"/>
      <c r="AB86" s="415"/>
    </row>
    <row r="87" spans="2:41" ht="15.75" x14ac:dyDescent="0.25">
      <c r="B87" s="779" t="s">
        <v>1982</v>
      </c>
      <c r="C87" s="779"/>
      <c r="D87" s="429">
        <f t="shared" ref="D87:I87" si="5">SUM(D77:D86)</f>
        <v>17</v>
      </c>
      <c r="E87" s="429">
        <f t="shared" si="5"/>
        <v>26</v>
      </c>
      <c r="F87" s="429">
        <f t="shared" si="5"/>
        <v>26</v>
      </c>
      <c r="G87" s="429">
        <f t="shared" si="5"/>
        <v>22</v>
      </c>
      <c r="H87" s="429">
        <f t="shared" si="5"/>
        <v>13</v>
      </c>
      <c r="I87" s="429">
        <f t="shared" si="5"/>
        <v>17</v>
      </c>
      <c r="J87" s="429">
        <f t="shared" ref="J87:K87" si="6">SUM(J77:J86)</f>
        <v>16</v>
      </c>
      <c r="K87" s="429">
        <f t="shared" si="6"/>
        <v>14</v>
      </c>
      <c r="L87" s="399"/>
      <c r="M87" s="399"/>
      <c r="N87" s="399"/>
      <c r="O87" s="428"/>
      <c r="P87" s="428"/>
      <c r="Q87" s="428"/>
    </row>
    <row r="88" spans="2:41" ht="15.75" x14ac:dyDescent="0.25">
      <c r="B88" s="769" t="s">
        <v>488</v>
      </c>
      <c r="C88" s="769"/>
      <c r="D88" s="416">
        <v>0</v>
      </c>
      <c r="E88" s="416">
        <v>6</v>
      </c>
      <c r="F88" s="416">
        <v>10</v>
      </c>
      <c r="G88" s="416">
        <v>5</v>
      </c>
      <c r="H88" s="416">
        <v>2</v>
      </c>
      <c r="I88" s="416">
        <v>3</v>
      </c>
      <c r="J88" s="416">
        <v>9</v>
      </c>
      <c r="K88" s="416">
        <v>7</v>
      </c>
      <c r="L88" s="399"/>
      <c r="M88" s="399"/>
      <c r="N88" s="399"/>
      <c r="O88" s="428"/>
      <c r="P88" s="428"/>
      <c r="Q88" s="428"/>
    </row>
    <row r="89" spans="2:41" ht="16.5" thickBot="1" x14ac:dyDescent="0.3">
      <c r="B89" s="769" t="s">
        <v>447</v>
      </c>
      <c r="C89" s="769"/>
      <c r="D89" s="416">
        <v>18</v>
      </c>
      <c r="E89" s="416">
        <v>19</v>
      </c>
      <c r="F89" s="416">
        <v>26</v>
      </c>
      <c r="G89" s="416">
        <v>18</v>
      </c>
      <c r="H89" s="416">
        <v>19</v>
      </c>
      <c r="I89" s="416">
        <v>11</v>
      </c>
      <c r="J89" s="416">
        <v>17</v>
      </c>
      <c r="K89" s="416">
        <v>16</v>
      </c>
      <c r="L89" s="399"/>
      <c r="M89" s="399"/>
      <c r="N89" s="399"/>
      <c r="O89" s="428"/>
      <c r="P89" s="428"/>
      <c r="Q89" s="428"/>
    </row>
    <row r="90" spans="2:41" ht="15.75" x14ac:dyDescent="0.25">
      <c r="B90" s="769" t="s">
        <v>567</v>
      </c>
      <c r="C90" s="769"/>
      <c r="D90" s="416">
        <v>0</v>
      </c>
      <c r="E90" s="416">
        <v>1</v>
      </c>
      <c r="F90" s="416">
        <v>1</v>
      </c>
      <c r="G90" s="416">
        <v>4</v>
      </c>
      <c r="H90" s="416">
        <v>3</v>
      </c>
      <c r="I90" s="416">
        <v>1</v>
      </c>
      <c r="J90" s="416">
        <v>4</v>
      </c>
      <c r="K90" s="416">
        <v>3</v>
      </c>
      <c r="L90" s="399"/>
      <c r="M90" s="399"/>
      <c r="N90" s="399"/>
      <c r="O90" s="427"/>
      <c r="P90" s="427"/>
      <c r="Q90" s="427"/>
      <c r="AI90" s="759"/>
      <c r="AJ90" s="426"/>
      <c r="AK90" s="759"/>
      <c r="AL90" s="759"/>
      <c r="AM90" s="759"/>
      <c r="AN90" s="759"/>
      <c r="AO90" s="759"/>
    </row>
    <row r="91" spans="2:41" ht="16.5" thickBot="1" x14ac:dyDescent="0.3">
      <c r="B91" s="765" t="s">
        <v>634</v>
      </c>
      <c r="C91" s="765"/>
      <c r="D91" s="424">
        <v>1</v>
      </c>
      <c r="E91" s="416">
        <v>3</v>
      </c>
      <c r="F91" s="416">
        <v>1</v>
      </c>
      <c r="G91" s="416">
        <v>3</v>
      </c>
      <c r="H91" s="416">
        <v>1</v>
      </c>
      <c r="I91" s="416"/>
      <c r="J91" s="416">
        <v>2</v>
      </c>
      <c r="K91" s="416">
        <v>4</v>
      </c>
      <c r="L91" s="399"/>
      <c r="M91" s="399"/>
      <c r="N91" s="399"/>
      <c r="O91" s="364"/>
      <c r="P91" s="364"/>
      <c r="Q91" s="364"/>
      <c r="AE91" s="415"/>
      <c r="AF91" s="415"/>
      <c r="AG91" s="415"/>
      <c r="AI91" s="760"/>
      <c r="AJ91" s="425"/>
      <c r="AK91" s="760"/>
      <c r="AL91" s="760"/>
      <c r="AM91" s="760"/>
      <c r="AN91" s="760"/>
      <c r="AO91" s="760"/>
    </row>
    <row r="92" spans="2:41" ht="16.5" thickBot="1" x14ac:dyDescent="0.3">
      <c r="B92" s="765" t="s">
        <v>435</v>
      </c>
      <c r="C92" s="765"/>
      <c r="D92" s="424">
        <v>2</v>
      </c>
      <c r="E92" s="416">
        <v>3</v>
      </c>
      <c r="F92" s="416">
        <v>4</v>
      </c>
      <c r="G92" s="416">
        <v>0</v>
      </c>
      <c r="H92" s="416">
        <v>4</v>
      </c>
      <c r="I92" s="416"/>
      <c r="J92" s="416">
        <v>2</v>
      </c>
      <c r="K92" s="416">
        <v>1</v>
      </c>
      <c r="L92" s="399"/>
      <c r="M92" s="399"/>
      <c r="N92" s="399"/>
      <c r="AI92" s="766"/>
      <c r="AJ92" s="418"/>
      <c r="AK92" s="417"/>
      <c r="AL92" s="417"/>
      <c r="AM92" s="417"/>
      <c r="AN92" s="417"/>
      <c r="AO92" s="417"/>
    </row>
    <row r="93" spans="2:41" ht="16.5" thickBot="1" x14ac:dyDescent="0.3">
      <c r="B93" s="765" t="s">
        <v>787</v>
      </c>
      <c r="C93" s="765"/>
      <c r="D93" s="424">
        <v>1</v>
      </c>
      <c r="E93" s="416">
        <v>0</v>
      </c>
      <c r="F93" s="416">
        <v>0</v>
      </c>
      <c r="G93" s="416">
        <v>1</v>
      </c>
      <c r="H93" s="416">
        <v>0</v>
      </c>
      <c r="I93" s="416"/>
      <c r="J93" s="416"/>
      <c r="K93" s="416"/>
      <c r="L93" s="399"/>
      <c r="M93" s="399"/>
      <c r="N93" s="399"/>
      <c r="AI93" s="767"/>
      <c r="AJ93" s="418"/>
      <c r="AK93" s="417"/>
      <c r="AL93" s="417"/>
      <c r="AM93" s="417"/>
      <c r="AN93" s="417"/>
      <c r="AO93" s="417"/>
    </row>
    <row r="94" spans="2:41" ht="16.5" thickBot="1" x14ac:dyDescent="0.3">
      <c r="B94" s="765" t="s">
        <v>679</v>
      </c>
      <c r="C94" s="765"/>
      <c r="D94" s="424">
        <v>0</v>
      </c>
      <c r="E94" s="416">
        <v>0</v>
      </c>
      <c r="F94" s="416">
        <v>1</v>
      </c>
      <c r="G94" s="416">
        <v>0</v>
      </c>
      <c r="H94" s="416">
        <v>1</v>
      </c>
      <c r="I94" s="416"/>
      <c r="J94" s="416"/>
      <c r="K94" s="416"/>
      <c r="L94" s="399"/>
      <c r="M94" s="399"/>
      <c r="N94" s="399"/>
      <c r="AE94" s="415"/>
      <c r="AF94" s="423"/>
      <c r="AG94" s="415"/>
      <c r="AH94" s="411"/>
      <c r="AI94" s="768"/>
      <c r="AJ94" s="418"/>
      <c r="AK94" s="417"/>
      <c r="AL94" s="417"/>
      <c r="AM94" s="417"/>
      <c r="AN94" s="417"/>
      <c r="AO94" s="417"/>
    </row>
    <row r="95" spans="2:41" ht="16.5" thickBot="1" x14ac:dyDescent="0.3">
      <c r="B95" s="765" t="s">
        <v>1959</v>
      </c>
      <c r="C95" s="765"/>
      <c r="D95" s="424">
        <v>0</v>
      </c>
      <c r="E95" s="416">
        <v>0</v>
      </c>
      <c r="F95" s="416">
        <v>0</v>
      </c>
      <c r="G95" s="416">
        <v>0</v>
      </c>
      <c r="H95" s="416">
        <v>0</v>
      </c>
      <c r="I95" s="416">
        <v>1</v>
      </c>
      <c r="J95" s="416"/>
      <c r="K95" s="416"/>
      <c r="L95" s="399"/>
      <c r="M95" s="399"/>
      <c r="N95" s="399"/>
      <c r="AE95" s="415"/>
      <c r="AF95" s="423"/>
      <c r="AG95" s="415"/>
      <c r="AH95" s="415"/>
      <c r="AI95" s="771"/>
      <c r="AJ95" s="414"/>
      <c r="AK95" s="413"/>
      <c r="AL95" s="413"/>
      <c r="AM95" s="413"/>
      <c r="AN95" s="413"/>
      <c r="AO95" s="413"/>
    </row>
    <row r="96" spans="2:41" ht="16.5" thickBot="1" x14ac:dyDescent="0.3">
      <c r="B96" s="765" t="s">
        <v>1981</v>
      </c>
      <c r="C96" s="765"/>
      <c r="D96" s="424">
        <v>0</v>
      </c>
      <c r="E96" s="416">
        <v>0</v>
      </c>
      <c r="F96" s="416">
        <v>0</v>
      </c>
      <c r="G96" s="416">
        <v>0</v>
      </c>
      <c r="H96" s="416">
        <v>0</v>
      </c>
      <c r="I96" s="416">
        <v>1</v>
      </c>
      <c r="J96" s="416"/>
      <c r="K96" s="416"/>
      <c r="L96" s="399"/>
      <c r="M96" s="399"/>
      <c r="N96" s="399"/>
      <c r="AE96" s="415"/>
      <c r="AF96" s="423"/>
      <c r="AG96" s="415"/>
      <c r="AH96" s="415"/>
      <c r="AI96" s="772"/>
      <c r="AJ96" s="414"/>
      <c r="AK96" s="413"/>
      <c r="AL96" s="413"/>
      <c r="AM96" s="413"/>
      <c r="AN96" s="413"/>
      <c r="AO96" s="413"/>
    </row>
    <row r="97" spans="2:77" ht="16.5" thickBot="1" x14ac:dyDescent="0.3">
      <c r="B97" s="492" t="s">
        <v>797</v>
      </c>
      <c r="C97" s="492"/>
      <c r="D97" s="424"/>
      <c r="E97" s="416"/>
      <c r="F97" s="416"/>
      <c r="G97" s="416"/>
      <c r="H97" s="416"/>
      <c r="I97" s="416"/>
      <c r="J97" s="416"/>
      <c r="K97" s="416">
        <v>1</v>
      </c>
      <c r="L97" s="399"/>
      <c r="M97" s="399"/>
      <c r="N97" s="399"/>
      <c r="AE97" s="415"/>
      <c r="AF97" s="423"/>
      <c r="AG97" s="415"/>
      <c r="AH97" s="415"/>
      <c r="AI97" s="772"/>
      <c r="AJ97" s="414"/>
      <c r="AK97" s="413"/>
      <c r="AL97" s="413"/>
      <c r="AM97" s="413"/>
      <c r="AN97" s="413"/>
      <c r="AO97" s="413"/>
    </row>
    <row r="98" spans="2:77" ht="16.5" thickBot="1" x14ac:dyDescent="0.3">
      <c r="B98" s="780" t="s">
        <v>1086</v>
      </c>
      <c r="C98" s="780"/>
      <c r="D98" s="422">
        <f>D87+D88+D89+D90+D91+D92+D93+D94</f>
        <v>39</v>
      </c>
      <c r="E98" s="422">
        <f>E87+E88+E89+E90+E91+E92+E93+E94</f>
        <v>58</v>
      </c>
      <c r="F98" s="422">
        <f>F87+F88+F89+F90+F91+F92+F93+F94</f>
        <v>69</v>
      </c>
      <c r="G98" s="422">
        <f>G87+G88+G89+G90+G91+G92+G93+G94+G95</f>
        <v>53</v>
      </c>
      <c r="H98" s="422">
        <f>H87+H88+H89+H90+H91+H92+H93+H94+H95</f>
        <v>43</v>
      </c>
      <c r="I98" s="422">
        <f>I87+I88+I89+I90+I91+I92+I93+I94+I95+I96</f>
        <v>34</v>
      </c>
      <c r="J98" s="422">
        <f>J87+J88+J89+J90+J91+J92+J93+J94+J95+J96</f>
        <v>50</v>
      </c>
      <c r="K98" s="422">
        <f>K87+K88+K89+K90+K91+K92+K93+K94+K95+K96</f>
        <v>45</v>
      </c>
      <c r="L98" s="399"/>
      <c r="M98" s="399"/>
      <c r="N98" s="399"/>
      <c r="AF98" s="408"/>
      <c r="AG98" s="415"/>
      <c r="AH98" s="415"/>
      <c r="AI98" s="773"/>
      <c r="AJ98" s="414"/>
      <c r="AK98" s="413"/>
      <c r="AL98" s="413"/>
      <c r="AM98" s="413"/>
      <c r="AN98" s="413"/>
      <c r="AO98" s="413"/>
    </row>
    <row r="99" spans="2:77" ht="16.5" thickBot="1" x14ac:dyDescent="0.3">
      <c r="B99" s="473" t="s">
        <v>1994</v>
      </c>
      <c r="G99"/>
      <c r="J99" s="421"/>
      <c r="K99" s="400"/>
      <c r="L99" s="399"/>
      <c r="M99" s="399"/>
      <c r="N99" s="399"/>
      <c r="AF99" s="408"/>
      <c r="AG99" s="415"/>
      <c r="AH99" s="415"/>
      <c r="AI99" s="419"/>
      <c r="AJ99" s="418"/>
      <c r="AK99" s="417"/>
      <c r="AL99" s="417"/>
      <c r="AM99" s="417"/>
      <c r="AN99" s="417"/>
      <c r="AO99" s="417"/>
    </row>
    <row r="100" spans="2:77" ht="16.5" thickBot="1" x14ac:dyDescent="0.3">
      <c r="B100" s="375" t="s">
        <v>2241</v>
      </c>
      <c r="G100"/>
      <c r="K100" s="400"/>
      <c r="L100" s="399"/>
      <c r="M100" s="399"/>
      <c r="N100" s="399"/>
      <c r="AF100" s="408"/>
      <c r="AG100" s="415"/>
      <c r="AH100" s="415"/>
      <c r="AI100" s="771"/>
      <c r="AJ100" s="414"/>
      <c r="AK100" s="413"/>
      <c r="AL100" s="413"/>
      <c r="AM100" s="413"/>
      <c r="AN100" s="413"/>
      <c r="AO100" s="413"/>
    </row>
    <row r="101" spans="2:77" ht="16.5" thickBot="1" x14ac:dyDescent="0.3">
      <c r="G101"/>
      <c r="K101" s="400"/>
      <c r="L101" s="399"/>
      <c r="M101" s="399"/>
      <c r="N101" s="399"/>
      <c r="AF101" s="408"/>
      <c r="AG101" s="415"/>
      <c r="AH101" s="415"/>
      <c r="AI101" s="773"/>
      <c r="AJ101" s="414"/>
      <c r="AK101" s="413"/>
      <c r="AL101" s="413"/>
      <c r="AM101" s="413"/>
      <c r="AN101" s="413"/>
      <c r="AO101" s="413"/>
    </row>
    <row r="102" spans="2:77" ht="19.5" thickBot="1" x14ac:dyDescent="0.35">
      <c r="B102" s="776" t="s">
        <v>1980</v>
      </c>
      <c r="C102" s="777"/>
      <c r="D102" s="777"/>
      <c r="E102" s="777"/>
      <c r="F102" s="777"/>
      <c r="G102" s="777"/>
      <c r="H102" s="777"/>
      <c r="I102" s="777"/>
      <c r="J102" s="777"/>
      <c r="K102" s="778"/>
      <c r="L102" s="412"/>
      <c r="M102" s="412"/>
      <c r="N102" s="399"/>
      <c r="AF102" s="408"/>
      <c r="AG102" s="411"/>
      <c r="AH102" s="411"/>
      <c r="AI102" s="774"/>
      <c r="AJ102" s="775"/>
      <c r="AK102" s="410"/>
      <c r="AL102" s="410"/>
      <c r="AM102" s="410"/>
      <c r="AN102" s="410"/>
      <c r="AO102" s="410"/>
      <c r="BW102" t="s">
        <v>1393</v>
      </c>
      <c r="BX102" t="s">
        <v>1979</v>
      </c>
    </row>
    <row r="103" spans="2:77" x14ac:dyDescent="0.25">
      <c r="B103" s="458" t="s">
        <v>1978</v>
      </c>
      <c r="C103" s="459">
        <v>2015</v>
      </c>
      <c r="D103" s="459">
        <v>2016</v>
      </c>
      <c r="E103" s="459">
        <v>2017</v>
      </c>
      <c r="F103" s="459">
        <v>2018</v>
      </c>
      <c r="G103" s="459">
        <v>2019</v>
      </c>
      <c r="H103" s="459">
        <v>2020</v>
      </c>
      <c r="I103" s="459">
        <v>2021</v>
      </c>
      <c r="J103" s="459">
        <v>2022</v>
      </c>
      <c r="K103" s="459" t="s">
        <v>1086</v>
      </c>
      <c r="L103" s="400"/>
      <c r="M103" s="399"/>
      <c r="N103" s="399"/>
      <c r="O103" s="397"/>
      <c r="AG103" s="408"/>
      <c r="AH103" s="408"/>
      <c r="AI103" s="408"/>
      <c r="AQ103" s="113"/>
      <c r="AS103" s="113"/>
      <c r="AT103" s="113"/>
      <c r="AV103" s="113"/>
      <c r="AW103" s="113"/>
      <c r="BJ103" s="113"/>
      <c r="BK103" s="113"/>
      <c r="BN103" s="89"/>
      <c r="BO103" s="86"/>
      <c r="BQ103" s="89"/>
      <c r="BR103" s="86"/>
      <c r="BT103" s="113" t="s">
        <v>1087</v>
      </c>
      <c r="BU103" s="113" t="s">
        <v>1397</v>
      </c>
      <c r="BX103" s="89" t="s">
        <v>1382</v>
      </c>
      <c r="BY103" s="86">
        <v>18</v>
      </c>
    </row>
    <row r="104" spans="2:77" x14ac:dyDescent="0.25">
      <c r="B104" s="238" t="s">
        <v>423</v>
      </c>
      <c r="C104" s="92">
        <v>6</v>
      </c>
      <c r="D104" s="92">
        <v>6</v>
      </c>
      <c r="E104" s="406">
        <v>9</v>
      </c>
      <c r="F104" s="406">
        <v>3</v>
      </c>
      <c r="G104" s="406">
        <v>1</v>
      </c>
      <c r="H104" s="406">
        <v>2</v>
      </c>
      <c r="I104" s="405">
        <v>7</v>
      </c>
      <c r="J104" s="405">
        <v>3</v>
      </c>
      <c r="K104" s="405">
        <f t="shared" ref="K104:K125" si="7">SUM(C104:J104)</f>
        <v>37</v>
      </c>
      <c r="L104" s="400"/>
      <c r="M104" s="399"/>
      <c r="N104" s="399"/>
      <c r="AP104" s="89"/>
      <c r="AQ104" s="86"/>
      <c r="AS104" s="89"/>
      <c r="AT104" s="86"/>
      <c r="AV104" s="89"/>
      <c r="AW104" s="86"/>
      <c r="BJ104" s="89"/>
      <c r="BK104" s="86"/>
      <c r="BN104" s="89"/>
      <c r="BO104" s="86"/>
      <c r="BQ104" s="89"/>
      <c r="BR104" s="86"/>
      <c r="BT104" s="89">
        <v>1</v>
      </c>
      <c r="BU104" s="86">
        <v>4</v>
      </c>
      <c r="BX104" s="89" t="s">
        <v>1383</v>
      </c>
      <c r="BY104" s="86">
        <v>19</v>
      </c>
    </row>
    <row r="105" spans="2:77" x14ac:dyDescent="0.25">
      <c r="B105" s="238" t="s">
        <v>416</v>
      </c>
      <c r="C105" s="92">
        <v>5</v>
      </c>
      <c r="D105" s="92">
        <v>3</v>
      </c>
      <c r="E105" s="406">
        <v>4</v>
      </c>
      <c r="F105" s="14">
        <v>8</v>
      </c>
      <c r="G105" s="406">
        <v>3</v>
      </c>
      <c r="H105" s="406">
        <v>8</v>
      </c>
      <c r="I105" s="405">
        <v>5</v>
      </c>
      <c r="J105" s="405">
        <v>3</v>
      </c>
      <c r="K105" s="405">
        <f t="shared" si="7"/>
        <v>39</v>
      </c>
      <c r="L105" s="400"/>
      <c r="M105" s="399"/>
      <c r="N105" s="399"/>
      <c r="AP105" s="89"/>
      <c r="AQ105" s="86"/>
      <c r="AS105" s="89"/>
      <c r="AT105" s="86"/>
      <c r="AV105" s="89"/>
      <c r="AW105" s="86"/>
      <c r="BJ105" s="89"/>
      <c r="BK105" s="86"/>
      <c r="BN105" s="89"/>
      <c r="BO105" s="86"/>
      <c r="BQ105" s="89"/>
      <c r="BR105" s="86"/>
      <c r="BT105" s="89">
        <v>2</v>
      </c>
      <c r="BU105" s="86">
        <v>6</v>
      </c>
      <c r="BX105" s="89" t="s">
        <v>1384</v>
      </c>
      <c r="BY105" s="86">
        <v>13</v>
      </c>
    </row>
    <row r="106" spans="2:77" x14ac:dyDescent="0.25">
      <c r="B106" s="238" t="s">
        <v>473</v>
      </c>
      <c r="C106" s="92">
        <v>3</v>
      </c>
      <c r="D106" s="92">
        <v>5</v>
      </c>
      <c r="E106" s="406">
        <v>4</v>
      </c>
      <c r="F106" s="406">
        <v>4</v>
      </c>
      <c r="G106" s="406">
        <v>1</v>
      </c>
      <c r="H106" s="406">
        <v>1</v>
      </c>
      <c r="I106" s="405"/>
      <c r="J106" s="405">
        <v>1</v>
      </c>
      <c r="K106" s="405">
        <f t="shared" si="7"/>
        <v>19</v>
      </c>
      <c r="L106" s="400"/>
      <c r="M106" s="399"/>
      <c r="N106" s="399"/>
      <c r="AP106" s="89"/>
      <c r="AQ106" s="86"/>
      <c r="AS106" s="89"/>
      <c r="AT106" s="86"/>
      <c r="AV106" s="89"/>
      <c r="AW106" s="86"/>
      <c r="BJ106" s="89"/>
      <c r="BK106" s="86"/>
      <c r="BN106" s="89"/>
      <c r="BO106" s="86"/>
      <c r="BQ106" s="89"/>
      <c r="BR106" s="86"/>
      <c r="BT106" s="89">
        <v>3</v>
      </c>
      <c r="BU106" s="86">
        <v>5</v>
      </c>
      <c r="BX106" s="89" t="s">
        <v>1385</v>
      </c>
      <c r="BY106" s="86">
        <v>9</v>
      </c>
    </row>
    <row r="107" spans="2:77" x14ac:dyDescent="0.25">
      <c r="B107" s="238" t="s">
        <v>430</v>
      </c>
      <c r="C107" s="92">
        <v>1</v>
      </c>
      <c r="D107" s="92">
        <v>2</v>
      </c>
      <c r="E107" s="406">
        <v>6</v>
      </c>
      <c r="F107" s="406">
        <v>1</v>
      </c>
      <c r="G107" s="406">
        <v>1</v>
      </c>
      <c r="H107" s="406">
        <v>3</v>
      </c>
      <c r="I107" s="405">
        <v>4</v>
      </c>
      <c r="J107" s="405">
        <v>1</v>
      </c>
      <c r="K107" s="405">
        <f t="shared" si="7"/>
        <v>19</v>
      </c>
      <c r="L107" s="400"/>
      <c r="M107" s="399"/>
      <c r="N107" s="399"/>
      <c r="AP107" s="89"/>
      <c r="AQ107" s="86"/>
      <c r="AS107" s="89"/>
      <c r="AT107" s="86"/>
      <c r="AV107" s="89"/>
      <c r="AW107" s="86"/>
      <c r="BJ107" s="89"/>
      <c r="BK107" s="86"/>
      <c r="BN107" s="89"/>
      <c r="BO107" s="86"/>
      <c r="BQ107" s="89"/>
      <c r="BR107" s="86"/>
      <c r="BT107" s="89">
        <v>4</v>
      </c>
      <c r="BU107" s="86">
        <v>3</v>
      </c>
      <c r="BX107" s="89" t="s">
        <v>1386</v>
      </c>
      <c r="BY107" s="86">
        <v>29</v>
      </c>
    </row>
    <row r="108" spans="2:77" x14ac:dyDescent="0.25">
      <c r="B108" s="238" t="s">
        <v>513</v>
      </c>
      <c r="C108" s="92">
        <v>3</v>
      </c>
      <c r="D108" s="92">
        <v>3</v>
      </c>
      <c r="E108" s="406">
        <v>11</v>
      </c>
      <c r="F108" s="14">
        <v>8</v>
      </c>
      <c r="G108" s="406">
        <v>3</v>
      </c>
      <c r="H108" s="406">
        <v>6</v>
      </c>
      <c r="I108" s="405">
        <v>6</v>
      </c>
      <c r="J108" s="405">
        <v>5</v>
      </c>
      <c r="K108" s="405">
        <f t="shared" si="7"/>
        <v>45</v>
      </c>
      <c r="L108" s="400"/>
      <c r="M108" s="399"/>
      <c r="N108" s="399"/>
      <c r="AP108" s="89"/>
      <c r="AQ108" s="86"/>
      <c r="AS108" s="89"/>
      <c r="AT108" s="86"/>
      <c r="AV108" s="89"/>
      <c r="AW108" s="86"/>
      <c r="BJ108" s="89"/>
      <c r="BK108" s="86"/>
      <c r="BN108" s="89"/>
      <c r="BO108" s="86"/>
      <c r="BQ108" s="89"/>
      <c r="BR108" s="86"/>
      <c r="BT108" s="89">
        <v>5</v>
      </c>
      <c r="BU108" s="86">
        <v>10</v>
      </c>
      <c r="BX108" s="89" t="s">
        <v>1387</v>
      </c>
      <c r="BY108" s="86">
        <v>16</v>
      </c>
    </row>
    <row r="109" spans="2:77" x14ac:dyDescent="0.25">
      <c r="B109" s="238" t="s">
        <v>643</v>
      </c>
      <c r="C109" s="92">
        <v>1</v>
      </c>
      <c r="D109" s="92">
        <v>7</v>
      </c>
      <c r="E109" s="406">
        <v>3</v>
      </c>
      <c r="F109" s="14">
        <v>1</v>
      </c>
      <c r="G109" s="406">
        <v>6</v>
      </c>
      <c r="H109" s="406"/>
      <c r="I109" s="405">
        <v>5</v>
      </c>
      <c r="J109" s="405">
        <v>2</v>
      </c>
      <c r="K109" s="405">
        <f t="shared" si="7"/>
        <v>25</v>
      </c>
      <c r="L109" s="400"/>
      <c r="M109" s="399"/>
      <c r="N109" s="399"/>
      <c r="AP109" s="89"/>
      <c r="AQ109" s="86"/>
      <c r="AS109" s="89"/>
      <c r="AT109" s="86"/>
      <c r="AV109" s="89"/>
      <c r="AW109" s="86"/>
      <c r="BJ109" s="89"/>
      <c r="BK109" s="86"/>
      <c r="BN109" s="89"/>
      <c r="BO109" s="86"/>
      <c r="BQ109" s="89"/>
      <c r="BR109" s="86"/>
      <c r="BT109" s="89">
        <v>6</v>
      </c>
      <c r="BU109" s="86">
        <v>4</v>
      </c>
      <c r="BX109" s="89" t="s">
        <v>1388</v>
      </c>
      <c r="BY109" s="86">
        <v>13</v>
      </c>
    </row>
    <row r="110" spans="2:77" x14ac:dyDescent="0.25">
      <c r="B110" s="238" t="s">
        <v>450</v>
      </c>
      <c r="C110" s="92">
        <v>3</v>
      </c>
      <c r="D110" s="92">
        <v>1</v>
      </c>
      <c r="E110" s="406">
        <v>5</v>
      </c>
      <c r="F110" s="406">
        <v>2</v>
      </c>
      <c r="G110" s="406">
        <v>4</v>
      </c>
      <c r="H110" s="406">
        <v>1</v>
      </c>
      <c r="I110" s="405">
        <v>3</v>
      </c>
      <c r="J110" s="405">
        <v>3</v>
      </c>
      <c r="K110" s="405">
        <f t="shared" si="7"/>
        <v>22</v>
      </c>
      <c r="L110" s="400"/>
      <c r="M110" s="399"/>
      <c r="N110" s="399"/>
      <c r="AP110" s="89"/>
      <c r="AQ110" s="86"/>
      <c r="AS110" s="90"/>
      <c r="AT110" s="88"/>
      <c r="AV110" s="89"/>
      <c r="AW110" s="86"/>
      <c r="BJ110" s="89"/>
      <c r="BK110" s="86"/>
      <c r="BN110" s="89"/>
      <c r="BO110" s="86"/>
      <c r="BQ110" s="89"/>
      <c r="BR110" s="86"/>
      <c r="BT110" s="89">
        <v>7</v>
      </c>
      <c r="BU110" s="86">
        <v>3</v>
      </c>
      <c r="BX110" s="89" t="s">
        <v>1389</v>
      </c>
      <c r="BY110" s="86">
        <v>4</v>
      </c>
    </row>
    <row r="111" spans="2:77" x14ac:dyDescent="0.25">
      <c r="B111" s="238" t="s">
        <v>625</v>
      </c>
      <c r="C111" s="92">
        <v>1</v>
      </c>
      <c r="D111" s="92">
        <v>0</v>
      </c>
      <c r="E111" s="406">
        <v>1</v>
      </c>
      <c r="F111" s="406">
        <v>1</v>
      </c>
      <c r="G111" s="407">
        <v>2</v>
      </c>
      <c r="H111" s="406">
        <v>1</v>
      </c>
      <c r="I111" s="405"/>
      <c r="J111" s="405">
        <v>1</v>
      </c>
      <c r="K111" s="405">
        <f t="shared" si="7"/>
        <v>7</v>
      </c>
      <c r="L111" s="400"/>
      <c r="M111" s="399"/>
      <c r="N111" s="399"/>
      <c r="AP111" s="89"/>
      <c r="AQ111" s="86"/>
      <c r="AV111" s="89"/>
      <c r="AW111" s="86"/>
      <c r="BJ111" s="89"/>
      <c r="BK111" s="86"/>
      <c r="BN111" s="89"/>
      <c r="BO111" s="86"/>
      <c r="BQ111" s="89"/>
      <c r="BR111" s="86"/>
      <c r="BT111" s="89">
        <v>8</v>
      </c>
      <c r="BU111" s="86">
        <v>2</v>
      </c>
      <c r="BX111" s="89" t="s">
        <v>1390</v>
      </c>
      <c r="BY111" s="86">
        <v>30</v>
      </c>
    </row>
    <row r="112" spans="2:77" x14ac:dyDescent="0.25">
      <c r="B112" s="238" t="s">
        <v>465</v>
      </c>
      <c r="C112" s="92">
        <v>5</v>
      </c>
      <c r="D112" s="92">
        <v>7</v>
      </c>
      <c r="E112" s="406">
        <v>11</v>
      </c>
      <c r="F112" s="406">
        <v>4</v>
      </c>
      <c r="G112" s="406">
        <v>7</v>
      </c>
      <c r="H112" s="406">
        <v>1</v>
      </c>
      <c r="I112" s="405">
        <v>4</v>
      </c>
      <c r="J112" s="405">
        <v>7</v>
      </c>
      <c r="K112" s="405">
        <f t="shared" si="7"/>
        <v>46</v>
      </c>
      <c r="L112" s="400"/>
      <c r="M112" s="399"/>
      <c r="N112" s="399"/>
      <c r="AP112" s="89"/>
      <c r="AQ112" s="86"/>
      <c r="AV112" s="89"/>
      <c r="AW112" s="86"/>
      <c r="BJ112" s="89"/>
      <c r="BK112" s="86"/>
      <c r="BN112" s="89"/>
      <c r="BO112" s="86"/>
      <c r="BQ112" s="89"/>
      <c r="BR112" s="86"/>
      <c r="BT112" s="89">
        <v>9</v>
      </c>
      <c r="BU112" s="86">
        <v>7</v>
      </c>
      <c r="BX112" s="89" t="s">
        <v>1391</v>
      </c>
      <c r="BY112" s="86">
        <v>4</v>
      </c>
    </row>
    <row r="113" spans="2:77" x14ac:dyDescent="0.25">
      <c r="B113" s="238" t="s">
        <v>457</v>
      </c>
      <c r="C113" s="92">
        <v>1</v>
      </c>
      <c r="D113" s="92">
        <v>1</v>
      </c>
      <c r="E113" s="406">
        <v>3</v>
      </c>
      <c r="F113" s="406">
        <v>0</v>
      </c>
      <c r="G113" s="406">
        <v>1</v>
      </c>
      <c r="H113" s="406"/>
      <c r="I113" s="405"/>
      <c r="J113" s="405">
        <v>2</v>
      </c>
      <c r="K113" s="405">
        <f t="shared" si="7"/>
        <v>8</v>
      </c>
      <c r="L113" s="400"/>
      <c r="M113" s="399"/>
      <c r="N113" s="399"/>
      <c r="AP113" s="90"/>
      <c r="AQ113" s="88"/>
      <c r="AV113" s="89"/>
      <c r="AW113" s="86"/>
      <c r="BJ113" s="89"/>
      <c r="BK113" s="86"/>
      <c r="BN113" s="89"/>
      <c r="BO113" s="86"/>
      <c r="BQ113" s="89"/>
      <c r="BR113" s="86"/>
      <c r="BT113" s="89">
        <v>10</v>
      </c>
      <c r="BU113" s="86">
        <v>1</v>
      </c>
      <c r="BX113" s="89" t="s">
        <v>1394</v>
      </c>
      <c r="BY113" s="86">
        <v>3</v>
      </c>
    </row>
    <row r="114" spans="2:77" x14ac:dyDescent="0.25">
      <c r="B114" s="238" t="s">
        <v>549</v>
      </c>
      <c r="C114" s="92">
        <v>1</v>
      </c>
      <c r="D114" s="92">
        <v>0</v>
      </c>
      <c r="E114" s="406">
        <v>1</v>
      </c>
      <c r="F114" s="406">
        <v>2</v>
      </c>
      <c r="G114" s="406"/>
      <c r="H114" s="406">
        <v>1</v>
      </c>
      <c r="I114" s="405"/>
      <c r="J114" s="405"/>
      <c r="K114" s="405">
        <f t="shared" si="7"/>
        <v>5</v>
      </c>
      <c r="L114" s="400"/>
      <c r="M114" s="399"/>
      <c r="N114" s="399"/>
      <c r="AV114" s="89"/>
      <c r="AW114" s="86"/>
      <c r="BJ114" s="89"/>
      <c r="BK114" s="86"/>
      <c r="BN114" s="90"/>
      <c r="BO114" s="88"/>
      <c r="BT114" s="89">
        <v>11</v>
      </c>
      <c r="BU114" s="86">
        <v>2</v>
      </c>
      <c r="BX114" s="89" t="s">
        <v>1395</v>
      </c>
      <c r="BY114" s="86">
        <v>3</v>
      </c>
    </row>
    <row r="115" spans="2:77" x14ac:dyDescent="0.25">
      <c r="B115" s="238" t="s">
        <v>1977</v>
      </c>
      <c r="C115" s="92">
        <v>0</v>
      </c>
      <c r="D115" s="92">
        <v>2</v>
      </c>
      <c r="E115" s="406">
        <v>1</v>
      </c>
      <c r="F115" s="406">
        <v>1</v>
      </c>
      <c r="G115" s="406">
        <v>1</v>
      </c>
      <c r="H115" s="406">
        <v>4</v>
      </c>
      <c r="I115" s="405"/>
      <c r="J115" s="405"/>
      <c r="K115" s="405">
        <f t="shared" si="7"/>
        <v>9</v>
      </c>
      <c r="L115" s="400"/>
      <c r="M115" s="399"/>
      <c r="N115" s="399"/>
      <c r="AV115" s="89"/>
      <c r="AW115" s="86"/>
      <c r="BJ115" s="89"/>
      <c r="BK115" s="86"/>
      <c r="BY115">
        <f>SUM(BY103:BY114)</f>
        <v>161</v>
      </c>
    </row>
    <row r="116" spans="2:77" x14ac:dyDescent="0.25">
      <c r="B116" s="471" t="s">
        <v>440</v>
      </c>
      <c r="C116" s="92">
        <v>5</v>
      </c>
      <c r="D116" s="92">
        <v>9</v>
      </c>
      <c r="E116" s="406">
        <v>3</v>
      </c>
      <c r="F116" s="406">
        <v>3</v>
      </c>
      <c r="G116" s="406">
        <v>5</v>
      </c>
      <c r="H116" s="406">
        <v>3</v>
      </c>
      <c r="I116" s="405">
        <v>8</v>
      </c>
      <c r="J116" s="405">
        <v>7</v>
      </c>
      <c r="K116" s="405">
        <f t="shared" si="7"/>
        <v>43</v>
      </c>
      <c r="L116" s="400"/>
      <c r="M116" s="399"/>
      <c r="N116" s="399"/>
      <c r="AV116" s="90"/>
      <c r="AW116" s="88"/>
      <c r="BJ116" s="89"/>
      <c r="BK116" s="86"/>
    </row>
    <row r="117" spans="2:77" x14ac:dyDescent="0.25">
      <c r="B117" s="471" t="s">
        <v>716</v>
      </c>
      <c r="C117" s="92">
        <v>2</v>
      </c>
      <c r="D117" s="92">
        <v>2</v>
      </c>
      <c r="E117" s="406">
        <v>1</v>
      </c>
      <c r="F117" s="406">
        <v>1</v>
      </c>
      <c r="G117" s="406">
        <v>3</v>
      </c>
      <c r="H117" s="406">
        <v>2</v>
      </c>
      <c r="I117" s="405"/>
      <c r="J117" s="405">
        <v>3</v>
      </c>
      <c r="K117" s="405">
        <f t="shared" si="7"/>
        <v>14</v>
      </c>
      <c r="L117" s="400"/>
      <c r="M117" s="399"/>
      <c r="N117" s="399"/>
      <c r="BJ117" s="89"/>
      <c r="BK117" s="86"/>
    </row>
    <row r="118" spans="2:77" x14ac:dyDescent="0.25">
      <c r="B118" s="471" t="s">
        <v>724</v>
      </c>
      <c r="C118" s="92">
        <v>1</v>
      </c>
      <c r="D118" s="92">
        <v>1</v>
      </c>
      <c r="E118" s="406">
        <v>1</v>
      </c>
      <c r="F118" s="406">
        <v>2</v>
      </c>
      <c r="G118" s="406">
        <v>0</v>
      </c>
      <c r="H118" s="406"/>
      <c r="I118" s="405">
        <v>1</v>
      </c>
      <c r="J118" s="405">
        <v>2</v>
      </c>
      <c r="K118" s="405">
        <f t="shared" si="7"/>
        <v>8</v>
      </c>
      <c r="L118" s="400"/>
      <c r="M118" s="399"/>
      <c r="N118" s="399"/>
      <c r="BJ118" s="89"/>
      <c r="BK118" s="86"/>
    </row>
    <row r="119" spans="2:77" x14ac:dyDescent="0.25">
      <c r="B119" s="471" t="s">
        <v>248</v>
      </c>
      <c r="C119" s="92">
        <v>1</v>
      </c>
      <c r="D119" s="92">
        <v>3</v>
      </c>
      <c r="E119" s="406">
        <v>2</v>
      </c>
      <c r="F119" s="14">
        <v>6</v>
      </c>
      <c r="G119" s="406">
        <v>5</v>
      </c>
      <c r="H119" s="406"/>
      <c r="I119" s="405">
        <v>2</v>
      </c>
      <c r="J119" s="405">
        <v>3</v>
      </c>
      <c r="K119" s="405">
        <f t="shared" si="7"/>
        <v>22</v>
      </c>
      <c r="L119" s="400"/>
      <c r="M119" s="399"/>
      <c r="N119" s="399"/>
      <c r="BJ119" s="89"/>
      <c r="BK119" s="86"/>
    </row>
    <row r="120" spans="2:77" x14ac:dyDescent="0.25">
      <c r="B120" s="471" t="s">
        <v>1299</v>
      </c>
      <c r="C120" s="92">
        <v>0</v>
      </c>
      <c r="D120" s="92">
        <v>1</v>
      </c>
      <c r="E120" s="406">
        <v>0</v>
      </c>
      <c r="F120" s="406">
        <v>0</v>
      </c>
      <c r="G120" s="406"/>
      <c r="H120" s="406"/>
      <c r="I120" s="405"/>
      <c r="J120" s="405">
        <v>1</v>
      </c>
      <c r="K120" s="405">
        <f t="shared" si="7"/>
        <v>2</v>
      </c>
      <c r="L120" s="400"/>
      <c r="M120" s="399"/>
      <c r="N120" s="399"/>
      <c r="BJ120" s="89"/>
      <c r="BK120" s="86"/>
    </row>
    <row r="121" spans="2:77" x14ac:dyDescent="0.25">
      <c r="B121" s="471" t="s">
        <v>1300</v>
      </c>
      <c r="C121" s="92">
        <v>0</v>
      </c>
      <c r="D121" s="92">
        <v>1</v>
      </c>
      <c r="E121" s="406">
        <v>0</v>
      </c>
      <c r="F121" s="406">
        <v>1</v>
      </c>
      <c r="G121" s="406"/>
      <c r="H121" s="406"/>
      <c r="I121" s="405"/>
      <c r="J121" s="405"/>
      <c r="K121" s="405">
        <f t="shared" si="7"/>
        <v>2</v>
      </c>
      <c r="L121" s="400"/>
      <c r="M121" s="399"/>
      <c r="N121" s="399"/>
      <c r="BJ121" s="89"/>
      <c r="BK121" s="86"/>
    </row>
    <row r="122" spans="2:77" x14ac:dyDescent="0.25">
      <c r="B122" s="471" t="s">
        <v>1253</v>
      </c>
      <c r="C122" s="92">
        <v>0</v>
      </c>
      <c r="D122" s="92">
        <v>1</v>
      </c>
      <c r="E122" s="406">
        <v>0</v>
      </c>
      <c r="F122" s="406">
        <v>2</v>
      </c>
      <c r="G122" s="406"/>
      <c r="H122" s="406">
        <v>1</v>
      </c>
      <c r="I122" s="405"/>
      <c r="J122" s="405"/>
      <c r="K122" s="405">
        <f t="shared" si="7"/>
        <v>4</v>
      </c>
      <c r="L122" s="400"/>
      <c r="M122" s="399"/>
      <c r="N122" s="399"/>
      <c r="BJ122" s="89"/>
      <c r="BK122" s="86"/>
    </row>
    <row r="123" spans="2:77" x14ac:dyDescent="0.25">
      <c r="B123" s="471" t="s">
        <v>371</v>
      </c>
      <c r="C123" s="92">
        <v>0</v>
      </c>
      <c r="D123" s="92">
        <v>1</v>
      </c>
      <c r="E123" s="406">
        <v>1</v>
      </c>
      <c r="F123" s="406">
        <v>0</v>
      </c>
      <c r="G123" s="406"/>
      <c r="H123" s="406"/>
      <c r="I123" s="405">
        <v>2</v>
      </c>
      <c r="J123" s="405"/>
      <c r="K123" s="405">
        <f t="shared" si="7"/>
        <v>4</v>
      </c>
      <c r="L123" s="400"/>
      <c r="M123" s="399"/>
      <c r="N123" s="399"/>
      <c r="BJ123" s="89"/>
      <c r="BK123" s="86"/>
    </row>
    <row r="124" spans="2:77" x14ac:dyDescent="0.25">
      <c r="B124" s="471" t="s">
        <v>729</v>
      </c>
      <c r="C124" s="92">
        <v>0</v>
      </c>
      <c r="D124" s="92">
        <v>2</v>
      </c>
      <c r="E124" s="406">
        <v>1</v>
      </c>
      <c r="F124" s="406">
        <v>0</v>
      </c>
      <c r="G124" s="406"/>
      <c r="H124" s="406"/>
      <c r="I124" s="405"/>
      <c r="J124" s="405"/>
      <c r="K124" s="405">
        <f t="shared" si="7"/>
        <v>3</v>
      </c>
      <c r="L124" s="400"/>
      <c r="M124" s="399"/>
      <c r="N124" s="399"/>
      <c r="BJ124" s="89"/>
      <c r="BK124" s="86"/>
    </row>
    <row r="125" spans="2:77" x14ac:dyDescent="0.25">
      <c r="B125" s="471" t="s">
        <v>1275</v>
      </c>
      <c r="C125" s="92">
        <v>0</v>
      </c>
      <c r="D125" s="92">
        <v>0</v>
      </c>
      <c r="E125" s="406">
        <v>1</v>
      </c>
      <c r="F125" s="406">
        <v>2</v>
      </c>
      <c r="G125" s="92"/>
      <c r="H125" s="92"/>
      <c r="I125" s="405">
        <v>2</v>
      </c>
      <c r="J125" s="405">
        <v>1</v>
      </c>
      <c r="K125" s="405">
        <f t="shared" si="7"/>
        <v>6</v>
      </c>
      <c r="L125" s="400"/>
      <c r="M125" s="399"/>
      <c r="N125" s="399"/>
      <c r="BJ125" s="89"/>
      <c r="BK125" s="86"/>
    </row>
    <row r="126" spans="2:77" x14ac:dyDescent="0.25">
      <c r="B126" s="471" t="s">
        <v>2231</v>
      </c>
      <c r="C126" s="92"/>
      <c r="D126" s="92"/>
      <c r="E126" s="406"/>
      <c r="F126" s="406"/>
      <c r="G126" s="92"/>
      <c r="H126" s="92"/>
      <c r="I126" s="405"/>
      <c r="J126" s="405"/>
      <c r="K126" s="405"/>
      <c r="L126" s="400"/>
      <c r="M126" s="399"/>
      <c r="N126" s="399"/>
      <c r="BJ126" s="89"/>
      <c r="BK126" s="86"/>
    </row>
    <row r="127" spans="2:77" x14ac:dyDescent="0.25">
      <c r="B127" s="471" t="s">
        <v>2228</v>
      </c>
      <c r="C127" s="92"/>
      <c r="D127" s="92"/>
      <c r="E127" s="406"/>
      <c r="F127" s="406"/>
      <c r="G127" s="92"/>
      <c r="H127" s="92"/>
      <c r="I127" s="405"/>
      <c r="J127" s="405"/>
      <c r="K127" s="405"/>
      <c r="L127" s="400"/>
      <c r="M127" s="399"/>
      <c r="N127" s="399"/>
      <c r="BJ127" s="89"/>
      <c r="BK127" s="86"/>
    </row>
    <row r="128" spans="2:77" x14ac:dyDescent="0.25">
      <c r="B128" s="471" t="s">
        <v>2229</v>
      </c>
      <c r="C128" s="92"/>
      <c r="D128" s="92"/>
      <c r="E128" s="406"/>
      <c r="F128" s="406"/>
      <c r="G128" s="92"/>
      <c r="H128" s="92"/>
      <c r="I128" s="405"/>
      <c r="J128" s="405"/>
      <c r="K128" s="405"/>
      <c r="L128" s="400"/>
      <c r="M128" s="399"/>
      <c r="N128" s="399"/>
      <c r="BJ128" s="89"/>
      <c r="BK128" s="86"/>
    </row>
    <row r="129" spans="2:73" x14ac:dyDescent="0.25">
      <c r="B129" s="471" t="s">
        <v>2230</v>
      </c>
      <c r="C129" s="92"/>
      <c r="D129" s="92"/>
      <c r="E129" s="406"/>
      <c r="F129" s="406"/>
      <c r="G129" s="92"/>
      <c r="H129" s="92"/>
      <c r="I129" s="405"/>
      <c r="J129" s="405"/>
      <c r="K129" s="405"/>
      <c r="L129" s="400"/>
      <c r="M129" s="399"/>
      <c r="N129" s="399"/>
      <c r="BJ129" s="89"/>
      <c r="BK129" s="86"/>
    </row>
    <row r="130" spans="2:73" x14ac:dyDescent="0.25">
      <c r="B130" s="471" t="s">
        <v>2232</v>
      </c>
      <c r="C130" s="92"/>
      <c r="D130" s="92"/>
      <c r="E130" s="406"/>
      <c r="F130" s="406"/>
      <c r="G130" s="92"/>
      <c r="H130" s="92"/>
      <c r="I130" s="405"/>
      <c r="J130" s="405"/>
      <c r="K130" s="405"/>
      <c r="L130" s="400"/>
      <c r="M130" s="399"/>
      <c r="N130" s="399"/>
      <c r="BJ130" s="89"/>
      <c r="BK130" s="86"/>
    </row>
    <row r="131" spans="2:73" x14ac:dyDescent="0.25">
      <c r="B131" s="471" t="s">
        <v>1074</v>
      </c>
      <c r="C131" s="92">
        <v>0</v>
      </c>
      <c r="D131" s="92">
        <v>0</v>
      </c>
      <c r="E131" s="92">
        <v>0</v>
      </c>
      <c r="F131" s="406">
        <v>1</v>
      </c>
      <c r="G131" s="92"/>
      <c r="H131" s="92"/>
      <c r="I131" s="405"/>
      <c r="J131" s="405"/>
      <c r="K131" s="405">
        <f>SUM(C131:J131)</f>
        <v>1</v>
      </c>
      <c r="L131" s="400"/>
      <c r="M131" s="399"/>
      <c r="N131" s="399"/>
      <c r="BJ131" s="89"/>
      <c r="BK131" s="86"/>
    </row>
    <row r="132" spans="2:73" x14ac:dyDescent="0.25">
      <c r="B132" s="471" t="s">
        <v>2224</v>
      </c>
      <c r="C132" s="92"/>
      <c r="D132" s="92"/>
      <c r="E132" s="92"/>
      <c r="F132" s="406"/>
      <c r="G132" s="92"/>
      <c r="H132" s="92"/>
      <c r="I132" s="405">
        <v>1</v>
      </c>
      <c r="J132" s="405"/>
      <c r="K132" s="405">
        <f>SUM(C132:J132)</f>
        <v>1</v>
      </c>
      <c r="L132" s="400"/>
      <c r="M132" s="399"/>
      <c r="N132" s="399"/>
      <c r="BJ132" s="89"/>
      <c r="BK132" s="86"/>
    </row>
    <row r="133" spans="2:73" x14ac:dyDescent="0.25">
      <c r="B133" s="404" t="s">
        <v>1086</v>
      </c>
      <c r="C133" s="403">
        <f t="shared" ref="C133:H133" si="8">SUM(C104:C131)</f>
        <v>39</v>
      </c>
      <c r="D133" s="403">
        <f t="shared" si="8"/>
        <v>58</v>
      </c>
      <c r="E133" s="403">
        <f t="shared" si="8"/>
        <v>69</v>
      </c>
      <c r="F133" s="403">
        <f t="shared" si="8"/>
        <v>53</v>
      </c>
      <c r="G133" s="403">
        <f t="shared" si="8"/>
        <v>43</v>
      </c>
      <c r="H133" s="403">
        <f t="shared" si="8"/>
        <v>34</v>
      </c>
      <c r="I133" s="403">
        <f>SUM(I104:I132)</f>
        <v>50</v>
      </c>
      <c r="J133" s="403">
        <f>SUM(J104:J132)</f>
        <v>45</v>
      </c>
      <c r="K133" s="403">
        <f>SUM(K104:K132)</f>
        <v>391</v>
      </c>
      <c r="L133" s="400"/>
      <c r="M133" s="399"/>
      <c r="N133" s="399"/>
      <c r="BB133">
        <v>63</v>
      </c>
      <c r="BC133">
        <v>161</v>
      </c>
      <c r="BJ133" s="89"/>
      <c r="BK133" s="86"/>
      <c r="BT133" s="89" t="s">
        <v>1392</v>
      </c>
      <c r="BU133" s="86">
        <v>1</v>
      </c>
    </row>
    <row r="134" spans="2:73" x14ac:dyDescent="0.25">
      <c r="B134" s="473" t="s">
        <v>1994</v>
      </c>
      <c r="G134"/>
      <c r="K134" s="400"/>
      <c r="L134" s="399"/>
      <c r="M134" s="399"/>
      <c r="BI134" s="90"/>
      <c r="BJ134" s="88"/>
      <c r="BS134" s="90" t="s">
        <v>1083</v>
      </c>
      <c r="BT134" s="88">
        <v>161</v>
      </c>
    </row>
    <row r="135" spans="2:73" ht="15.75" thickBot="1" x14ac:dyDescent="0.3">
      <c r="B135" s="375" t="s">
        <v>2241</v>
      </c>
      <c r="G135"/>
      <c r="K135" s="400"/>
      <c r="L135" s="399"/>
      <c r="M135" s="399"/>
    </row>
    <row r="136" spans="2:73" x14ac:dyDescent="0.25">
      <c r="G136"/>
      <c r="K136" s="400"/>
      <c r="L136" s="399"/>
      <c r="M136" s="399"/>
    </row>
    <row r="137" spans="2:73" ht="51" customHeight="1" x14ac:dyDescent="0.25">
      <c r="B137" s="401" t="s">
        <v>2</v>
      </c>
      <c r="C137" s="401" t="s">
        <v>26</v>
      </c>
      <c r="D137" s="401">
        <v>2017</v>
      </c>
      <c r="E137" s="401" t="s">
        <v>822</v>
      </c>
      <c r="F137" s="401">
        <v>2019</v>
      </c>
      <c r="G137" s="401">
        <v>2020</v>
      </c>
      <c r="H137" s="401">
        <v>2021</v>
      </c>
      <c r="I137" s="140">
        <v>2022</v>
      </c>
      <c r="J137" s="140" t="s">
        <v>1976</v>
      </c>
      <c r="L137" s="400"/>
      <c r="M137" s="399"/>
      <c r="N137" s="399"/>
    </row>
    <row r="138" spans="2:73" x14ac:dyDescent="0.25">
      <c r="B138" s="396" t="s">
        <v>2226</v>
      </c>
      <c r="C138" s="395">
        <v>17</v>
      </c>
      <c r="D138" s="395">
        <v>7</v>
      </c>
      <c r="E138" s="395">
        <v>17</v>
      </c>
      <c r="F138" s="446">
        <v>13</v>
      </c>
      <c r="G138" s="395">
        <v>4</v>
      </c>
      <c r="H138" s="138">
        <v>12</v>
      </c>
      <c r="I138" s="138">
        <v>13</v>
      </c>
      <c r="J138" s="138">
        <f>SUM(C138:I138)</f>
        <v>83</v>
      </c>
      <c r="L138" s="398"/>
      <c r="M138" s="397"/>
      <c r="N138" s="397"/>
    </row>
    <row r="139" spans="2:73" x14ac:dyDescent="0.25">
      <c r="B139" s="396" t="s">
        <v>27</v>
      </c>
      <c r="C139" s="395">
        <v>41</v>
      </c>
      <c r="D139" s="395">
        <v>62</v>
      </c>
      <c r="E139" s="395">
        <v>36</v>
      </c>
      <c r="F139" s="446">
        <v>30</v>
      </c>
      <c r="G139" s="394">
        <v>30</v>
      </c>
      <c r="H139" s="138">
        <v>38</v>
      </c>
      <c r="I139" s="138">
        <v>31</v>
      </c>
      <c r="J139" s="138">
        <f>SUM(C139:I139)</f>
        <v>268</v>
      </c>
    </row>
    <row r="140" spans="2:73" x14ac:dyDescent="0.25">
      <c r="B140" s="491" t="s">
        <v>2239</v>
      </c>
      <c r="C140" s="395"/>
      <c r="D140" s="395"/>
      <c r="E140" s="395"/>
      <c r="F140" s="446"/>
      <c r="G140" s="394"/>
      <c r="H140" s="138"/>
      <c r="I140" s="138">
        <v>1</v>
      </c>
      <c r="J140" s="138">
        <f>SUM(C140:I140)</f>
        <v>1</v>
      </c>
    </row>
    <row r="141" spans="2:73" x14ac:dyDescent="0.25">
      <c r="B141" s="393" t="s">
        <v>1086</v>
      </c>
      <c r="C141" s="392">
        <f t="shared" ref="C141:G141" si="9">SUM(C138:C139)</f>
        <v>58</v>
      </c>
      <c r="D141" s="392">
        <f t="shared" si="9"/>
        <v>69</v>
      </c>
      <c r="E141" s="392">
        <f t="shared" si="9"/>
        <v>53</v>
      </c>
      <c r="F141" s="392">
        <f t="shared" si="9"/>
        <v>43</v>
      </c>
      <c r="G141" s="392">
        <f t="shared" si="9"/>
        <v>34</v>
      </c>
      <c r="H141" s="391">
        <f>SUM(H138:H139)</f>
        <v>50</v>
      </c>
      <c r="I141" s="391">
        <f>SUM(I138:I140)</f>
        <v>45</v>
      </c>
      <c r="J141" s="391">
        <f>SUM(J138:J140)</f>
        <v>352</v>
      </c>
    </row>
    <row r="142" spans="2:73" x14ac:dyDescent="0.25">
      <c r="B142" s="473" t="s">
        <v>1994</v>
      </c>
    </row>
    <row r="143" spans="2:73" ht="15.75" thickBot="1" x14ac:dyDescent="0.3">
      <c r="B143" s="375" t="s">
        <v>2241</v>
      </c>
    </row>
    <row r="144" spans="2:73" x14ac:dyDescent="0.25">
      <c r="F144">
        <v>43</v>
      </c>
      <c r="G144" s="389">
        <v>1</v>
      </c>
    </row>
    <row r="145" spans="2:30" x14ac:dyDescent="0.25">
      <c r="F145">
        <v>13</v>
      </c>
      <c r="G145" s="389">
        <f>(F145*G144)/F144</f>
        <v>0.30232558139534882</v>
      </c>
    </row>
    <row r="147" spans="2:30" x14ac:dyDescent="0.25">
      <c r="B147" s="409" t="s">
        <v>1992</v>
      </c>
      <c r="C147" s="139">
        <v>2020</v>
      </c>
      <c r="D147" s="139">
        <v>2021</v>
      </c>
      <c r="E147" s="139">
        <v>2022</v>
      </c>
      <c r="G147"/>
      <c r="I147" s="409" t="s">
        <v>1993</v>
      </c>
      <c r="J147" s="139">
        <v>2020</v>
      </c>
      <c r="K147" s="139">
        <v>2021</v>
      </c>
      <c r="L147" s="139">
        <v>2022</v>
      </c>
      <c r="P147" s="409" t="s">
        <v>2240</v>
      </c>
      <c r="Q147" s="139">
        <v>2022</v>
      </c>
    </row>
    <row r="148" spans="2:30" x14ac:dyDescent="0.25">
      <c r="B148" s="125" t="s">
        <v>146</v>
      </c>
      <c r="C148" s="125">
        <v>20</v>
      </c>
      <c r="D148" s="125">
        <v>27</v>
      </c>
      <c r="E148" s="125">
        <v>21</v>
      </c>
      <c r="G148"/>
      <c r="I148" s="125" t="s">
        <v>146</v>
      </c>
      <c r="J148" s="125">
        <v>2</v>
      </c>
      <c r="K148" s="125">
        <v>5</v>
      </c>
      <c r="L148" s="125">
        <v>4</v>
      </c>
      <c r="P148" s="125" t="s">
        <v>146</v>
      </c>
      <c r="Q148" s="125">
        <v>1</v>
      </c>
    </row>
    <row r="149" spans="2:30" x14ac:dyDescent="0.25">
      <c r="B149" s="125" t="s">
        <v>1978</v>
      </c>
      <c r="C149" s="125">
        <v>10</v>
      </c>
      <c r="D149" s="125">
        <v>11</v>
      </c>
      <c r="E149" s="125">
        <v>10</v>
      </c>
      <c r="G149"/>
      <c r="I149" s="125" t="s">
        <v>1978</v>
      </c>
      <c r="J149" s="125">
        <v>2</v>
      </c>
      <c r="K149" s="125">
        <v>7</v>
      </c>
      <c r="L149" s="125">
        <v>9</v>
      </c>
      <c r="P149" s="125" t="s">
        <v>1978</v>
      </c>
      <c r="Q149" s="125"/>
    </row>
    <row r="150" spans="2:30" x14ac:dyDescent="0.25">
      <c r="B150" s="442" t="s">
        <v>1086</v>
      </c>
      <c r="C150" s="442">
        <f>SUM(C148:C149)</f>
        <v>30</v>
      </c>
      <c r="D150" s="442">
        <f>SUM(D148:D149)</f>
        <v>38</v>
      </c>
      <c r="E150" s="442">
        <f>SUM(E148:E149)</f>
        <v>31</v>
      </c>
      <c r="G150"/>
      <c r="I150" s="442" t="s">
        <v>1086</v>
      </c>
      <c r="J150" s="442">
        <f>SUM(J148:J149)</f>
        <v>4</v>
      </c>
      <c r="K150" s="442">
        <f>SUM(K148:K149)</f>
        <v>12</v>
      </c>
      <c r="L150" s="442">
        <f>SUM(L148:L149)</f>
        <v>13</v>
      </c>
      <c r="P150" s="442" t="s">
        <v>1086</v>
      </c>
      <c r="Q150" s="442">
        <f>SUM(Q148:Q149)</f>
        <v>1</v>
      </c>
    </row>
    <row r="151" spans="2:30" x14ac:dyDescent="0.25">
      <c r="B151" s="473" t="s">
        <v>1994</v>
      </c>
      <c r="I151" s="473" t="s">
        <v>1994</v>
      </c>
      <c r="P151" s="473" t="s">
        <v>1994</v>
      </c>
    </row>
    <row r="152" spans="2:30" ht="15.75" thickBot="1" x14ac:dyDescent="0.3">
      <c r="B152" s="375" t="s">
        <v>2241</v>
      </c>
      <c r="I152" s="375" t="s">
        <v>2241</v>
      </c>
      <c r="P152" s="375" t="s">
        <v>2241</v>
      </c>
    </row>
    <row r="155" spans="2:30" x14ac:dyDescent="0.25">
      <c r="B155" s="139" t="s">
        <v>2213</v>
      </c>
      <c r="C155" s="139">
        <v>2021</v>
      </c>
      <c r="Q155" s="139" t="s">
        <v>2213</v>
      </c>
      <c r="R155" s="139">
        <v>2022</v>
      </c>
      <c r="V155" s="22"/>
      <c r="W155" s="22"/>
      <c r="X155" s="22"/>
    </row>
    <row r="156" spans="2:30" ht="30" x14ac:dyDescent="0.25">
      <c r="B156" s="139"/>
      <c r="C156" s="139" t="s">
        <v>410</v>
      </c>
      <c r="D156" s="139" t="s">
        <v>444</v>
      </c>
      <c r="E156" s="139" t="s">
        <v>495</v>
      </c>
      <c r="F156" s="139" t="s">
        <v>528</v>
      </c>
      <c r="G156" s="140" t="s">
        <v>585</v>
      </c>
      <c r="H156" s="140" t="s">
        <v>590</v>
      </c>
      <c r="I156" s="140" t="s">
        <v>615</v>
      </c>
      <c r="J156" s="140" t="s">
        <v>638</v>
      </c>
      <c r="K156" s="140" t="s">
        <v>664</v>
      </c>
      <c r="L156" s="140" t="s">
        <v>680</v>
      </c>
      <c r="M156" s="140" t="s">
        <v>694</v>
      </c>
      <c r="N156" s="140" t="s">
        <v>730</v>
      </c>
      <c r="O156" s="467" t="s">
        <v>1086</v>
      </c>
      <c r="Q156" s="139"/>
      <c r="R156" s="139" t="s">
        <v>410</v>
      </c>
      <c r="S156" s="139" t="s">
        <v>444</v>
      </c>
      <c r="T156" s="139" t="s">
        <v>495</v>
      </c>
      <c r="U156" s="139" t="s">
        <v>528</v>
      </c>
      <c r="V156" s="140" t="s">
        <v>585</v>
      </c>
      <c r="W156" s="140" t="s">
        <v>590</v>
      </c>
      <c r="X156" s="140" t="s">
        <v>615</v>
      </c>
      <c r="Y156" s="140" t="s">
        <v>638</v>
      </c>
      <c r="Z156" s="140" t="s">
        <v>664</v>
      </c>
      <c r="AA156" s="140" t="s">
        <v>680</v>
      </c>
      <c r="AB156" s="140" t="s">
        <v>694</v>
      </c>
      <c r="AC156" s="140" t="s">
        <v>730</v>
      </c>
      <c r="AD156" s="467" t="s">
        <v>1086</v>
      </c>
    </row>
    <row r="157" spans="2:30" x14ac:dyDescent="0.25">
      <c r="B157" s="125" t="s">
        <v>2214</v>
      </c>
      <c r="C157" s="125">
        <v>1</v>
      </c>
      <c r="D157" s="125"/>
      <c r="E157" s="125"/>
      <c r="F157" s="125"/>
      <c r="G157" s="138"/>
      <c r="H157" s="138"/>
      <c r="I157" s="138">
        <v>1</v>
      </c>
      <c r="J157" s="125"/>
      <c r="K157" s="125"/>
      <c r="L157" s="125"/>
      <c r="M157" s="125"/>
      <c r="N157" s="125"/>
      <c r="O157" s="125">
        <f t="shared" ref="O157:O166" si="10">SUM(C157:N157)</f>
        <v>2</v>
      </c>
      <c r="Q157" s="125" t="s">
        <v>2214</v>
      </c>
      <c r="R157" s="125"/>
      <c r="S157" s="125"/>
      <c r="T157" s="125">
        <v>1</v>
      </c>
      <c r="U157" s="125"/>
      <c r="V157" s="138"/>
      <c r="W157" s="138"/>
      <c r="X157" s="138"/>
      <c r="Y157" s="125"/>
      <c r="Z157" s="125"/>
      <c r="AA157" s="125"/>
      <c r="AB157" s="125"/>
      <c r="AC157" s="125"/>
      <c r="AD157" s="125">
        <f t="shared" ref="AD157:AD166" si="11">SUM(R157:AC157)</f>
        <v>1</v>
      </c>
    </row>
    <row r="158" spans="2:30" x14ac:dyDescent="0.25">
      <c r="B158" s="125" t="s">
        <v>2215</v>
      </c>
      <c r="C158" s="125"/>
      <c r="D158" s="125"/>
      <c r="E158" s="125">
        <v>2</v>
      </c>
      <c r="F158" s="125">
        <v>1</v>
      </c>
      <c r="G158" s="138"/>
      <c r="H158" s="138"/>
      <c r="I158" s="138">
        <v>1</v>
      </c>
      <c r="J158" s="125"/>
      <c r="K158" s="125"/>
      <c r="L158" s="125">
        <v>1</v>
      </c>
      <c r="M158" s="125">
        <v>1</v>
      </c>
      <c r="N158" s="125">
        <v>2</v>
      </c>
      <c r="O158" s="125">
        <f t="shared" si="10"/>
        <v>8</v>
      </c>
      <c r="Q158" s="125" t="s">
        <v>2215</v>
      </c>
      <c r="R158" s="125"/>
      <c r="S158" s="125"/>
      <c r="T158" s="125"/>
      <c r="U158" s="125"/>
      <c r="V158" s="138"/>
      <c r="W158" s="138"/>
      <c r="X158" s="138"/>
      <c r="Y158" s="125"/>
      <c r="Z158" s="125"/>
      <c r="AA158" s="125"/>
      <c r="AB158" s="125"/>
      <c r="AC158" s="125"/>
      <c r="AD158" s="125">
        <f t="shared" si="11"/>
        <v>0</v>
      </c>
    </row>
    <row r="159" spans="2:30" x14ac:dyDescent="0.25">
      <c r="B159" s="125" t="s">
        <v>2216</v>
      </c>
      <c r="C159" s="125">
        <v>1</v>
      </c>
      <c r="D159" s="125">
        <v>2</v>
      </c>
      <c r="E159" s="125">
        <v>1</v>
      </c>
      <c r="F159" s="125"/>
      <c r="G159" s="138"/>
      <c r="H159" s="138">
        <v>2</v>
      </c>
      <c r="I159" s="138"/>
      <c r="J159" s="125">
        <v>2</v>
      </c>
      <c r="K159" s="125">
        <v>1</v>
      </c>
      <c r="L159" s="125">
        <v>3</v>
      </c>
      <c r="M159" s="125">
        <v>1</v>
      </c>
      <c r="N159" s="125">
        <v>1</v>
      </c>
      <c r="O159" s="125">
        <f t="shared" si="10"/>
        <v>14</v>
      </c>
      <c r="Q159" s="125" t="s">
        <v>2216</v>
      </c>
      <c r="R159" s="125">
        <v>2</v>
      </c>
      <c r="S159" s="125">
        <v>1</v>
      </c>
      <c r="T159" s="125">
        <v>4</v>
      </c>
      <c r="U159" s="125">
        <v>2</v>
      </c>
      <c r="V159" s="138">
        <v>1</v>
      </c>
      <c r="W159" s="490">
        <v>2</v>
      </c>
      <c r="X159" s="138">
        <v>3</v>
      </c>
      <c r="Y159" s="125"/>
      <c r="Z159" s="125"/>
      <c r="AA159" s="125"/>
      <c r="AB159" s="125"/>
      <c r="AC159" s="125"/>
      <c r="AD159" s="125">
        <f t="shared" si="11"/>
        <v>15</v>
      </c>
    </row>
    <row r="160" spans="2:30" x14ac:dyDescent="0.25">
      <c r="B160" s="125" t="s">
        <v>2217</v>
      </c>
      <c r="C160" s="125">
        <v>1</v>
      </c>
      <c r="D160" s="125">
        <v>1</v>
      </c>
      <c r="E160" s="125"/>
      <c r="F160" s="125">
        <v>2</v>
      </c>
      <c r="G160" s="138"/>
      <c r="H160" s="138"/>
      <c r="I160" s="138"/>
      <c r="J160" s="125"/>
      <c r="K160" s="125">
        <v>2</v>
      </c>
      <c r="L160" s="125"/>
      <c r="M160" s="125">
        <v>1</v>
      </c>
      <c r="N160" s="125">
        <v>1</v>
      </c>
      <c r="O160" s="125">
        <f t="shared" si="10"/>
        <v>8</v>
      </c>
      <c r="Q160" s="125" t="s">
        <v>2217</v>
      </c>
      <c r="R160" s="125"/>
      <c r="S160" s="125"/>
      <c r="T160" s="125">
        <v>2</v>
      </c>
      <c r="U160" s="488">
        <v>1</v>
      </c>
      <c r="V160" s="138"/>
      <c r="W160" s="138">
        <v>1</v>
      </c>
      <c r="X160" s="138">
        <v>2</v>
      </c>
      <c r="Y160" s="125">
        <v>1</v>
      </c>
      <c r="Z160" s="125"/>
      <c r="AA160" s="125"/>
      <c r="AB160" s="125"/>
      <c r="AC160" s="125"/>
      <c r="AD160" s="125">
        <f t="shared" si="11"/>
        <v>7</v>
      </c>
    </row>
    <row r="161" spans="2:30" x14ac:dyDescent="0.25">
      <c r="B161" s="125" t="s">
        <v>2218</v>
      </c>
      <c r="C161" s="125"/>
      <c r="D161" s="125"/>
      <c r="E161" s="125"/>
      <c r="F161" s="125"/>
      <c r="G161" s="138"/>
      <c r="H161" s="138"/>
      <c r="I161" s="138"/>
      <c r="J161" s="125">
        <v>1</v>
      </c>
      <c r="K161" s="125"/>
      <c r="L161" s="125"/>
      <c r="M161" s="125"/>
      <c r="N161" s="125">
        <v>1</v>
      </c>
      <c r="O161" s="125">
        <f t="shared" si="10"/>
        <v>2</v>
      </c>
      <c r="Q161" s="125" t="s">
        <v>2218</v>
      </c>
      <c r="R161" s="125"/>
      <c r="S161" s="125">
        <v>1</v>
      </c>
      <c r="T161" s="125"/>
      <c r="U161" s="125">
        <v>1</v>
      </c>
      <c r="V161" s="138">
        <v>2</v>
      </c>
      <c r="W161" s="138">
        <v>1</v>
      </c>
      <c r="X161" s="138">
        <v>1</v>
      </c>
      <c r="Y161" s="125"/>
      <c r="Z161" s="125"/>
      <c r="AA161" s="125"/>
      <c r="AB161" s="125"/>
      <c r="AC161" s="125"/>
      <c r="AD161" s="125">
        <f t="shared" si="11"/>
        <v>6</v>
      </c>
    </row>
    <row r="162" spans="2:30" x14ac:dyDescent="0.25">
      <c r="B162" s="125" t="s">
        <v>2219</v>
      </c>
      <c r="C162" s="125"/>
      <c r="D162" s="125"/>
      <c r="E162" s="125"/>
      <c r="F162" s="125">
        <v>1</v>
      </c>
      <c r="G162" s="138">
        <v>2</v>
      </c>
      <c r="H162" s="138"/>
      <c r="I162" s="138"/>
      <c r="J162" s="125">
        <v>1</v>
      </c>
      <c r="K162" s="125"/>
      <c r="L162" s="125"/>
      <c r="M162" s="125">
        <v>1</v>
      </c>
      <c r="N162" s="125">
        <v>2</v>
      </c>
      <c r="O162" s="125">
        <f t="shared" si="10"/>
        <v>7</v>
      </c>
      <c r="Q162" s="125" t="s">
        <v>2219</v>
      </c>
      <c r="R162" s="125">
        <v>1</v>
      </c>
      <c r="S162" s="125"/>
      <c r="T162" s="125"/>
      <c r="U162" s="125">
        <v>3</v>
      </c>
      <c r="V162" s="489"/>
      <c r="W162" s="138">
        <v>2</v>
      </c>
      <c r="X162" s="138">
        <v>1</v>
      </c>
      <c r="Y162" s="125"/>
      <c r="Z162" s="125"/>
      <c r="AA162" s="125"/>
      <c r="AB162" s="125"/>
      <c r="AC162" s="125"/>
      <c r="AD162" s="125">
        <f t="shared" si="11"/>
        <v>7</v>
      </c>
    </row>
    <row r="163" spans="2:30" x14ac:dyDescent="0.25">
      <c r="B163" s="125" t="s">
        <v>2220</v>
      </c>
      <c r="C163" s="125"/>
      <c r="D163" s="125"/>
      <c r="E163" s="125"/>
      <c r="F163" s="125">
        <v>1</v>
      </c>
      <c r="G163" s="138"/>
      <c r="H163" s="138">
        <v>1</v>
      </c>
      <c r="I163" s="138"/>
      <c r="J163" s="125"/>
      <c r="K163" s="125"/>
      <c r="L163" s="125"/>
      <c r="M163" s="125"/>
      <c r="N163" s="125">
        <v>1</v>
      </c>
      <c r="O163" s="125">
        <f t="shared" si="10"/>
        <v>3</v>
      </c>
      <c r="Q163" s="125" t="s">
        <v>2220</v>
      </c>
      <c r="R163" s="125"/>
      <c r="S163" s="125">
        <v>1</v>
      </c>
      <c r="T163" s="125"/>
      <c r="U163" s="125">
        <v>1</v>
      </c>
      <c r="V163" s="138">
        <v>1</v>
      </c>
      <c r="W163" s="138"/>
      <c r="X163" s="138"/>
      <c r="Y163" s="125"/>
      <c r="Z163" s="125"/>
      <c r="AA163" s="125"/>
      <c r="AB163" s="125"/>
      <c r="AC163" s="125"/>
      <c r="AD163" s="125">
        <f t="shared" si="11"/>
        <v>3</v>
      </c>
    </row>
    <row r="164" spans="2:30" x14ac:dyDescent="0.25">
      <c r="B164" s="125" t="s">
        <v>2221</v>
      </c>
      <c r="C164" s="125"/>
      <c r="D164" s="125"/>
      <c r="E164" s="125"/>
      <c r="F164" s="125"/>
      <c r="G164" s="138"/>
      <c r="H164" s="138"/>
      <c r="I164" s="138"/>
      <c r="J164" s="125"/>
      <c r="K164" s="125">
        <v>1</v>
      </c>
      <c r="L164" s="125">
        <v>1</v>
      </c>
      <c r="M164" s="125"/>
      <c r="N164" s="125"/>
      <c r="O164" s="125">
        <f t="shared" si="10"/>
        <v>2</v>
      </c>
      <c r="Q164" s="125" t="s">
        <v>2221</v>
      </c>
      <c r="R164" s="125"/>
      <c r="S164" s="125">
        <v>2</v>
      </c>
      <c r="T164" s="125">
        <v>1</v>
      </c>
      <c r="U164" s="125"/>
      <c r="V164" s="138">
        <v>1</v>
      </c>
      <c r="W164" s="138"/>
      <c r="X164" s="138"/>
      <c r="Y164" s="125"/>
      <c r="Z164" s="125"/>
      <c r="AA164" s="125"/>
      <c r="AB164" s="125"/>
      <c r="AC164" s="125"/>
      <c r="AD164" s="125">
        <f t="shared" si="11"/>
        <v>4</v>
      </c>
    </row>
    <row r="165" spans="2:30" x14ac:dyDescent="0.25">
      <c r="B165" s="125" t="s">
        <v>2222</v>
      </c>
      <c r="C165" s="125"/>
      <c r="D165" s="125"/>
      <c r="E165" s="125"/>
      <c r="F165" s="125"/>
      <c r="G165" s="138"/>
      <c r="H165" s="138">
        <v>1</v>
      </c>
      <c r="I165" s="138"/>
      <c r="J165" s="125"/>
      <c r="K165" s="125"/>
      <c r="L165" s="125"/>
      <c r="M165" s="125">
        <v>1</v>
      </c>
      <c r="N165" s="125">
        <v>1</v>
      </c>
      <c r="O165" s="125">
        <f t="shared" si="10"/>
        <v>3</v>
      </c>
      <c r="Q165" s="125" t="s">
        <v>2222</v>
      </c>
      <c r="R165" s="125">
        <v>1</v>
      </c>
      <c r="S165" s="125"/>
      <c r="T165" s="125"/>
      <c r="U165" s="125">
        <v>1</v>
      </c>
      <c r="V165" s="138"/>
      <c r="W165" s="138"/>
      <c r="X165" s="138"/>
      <c r="Y165" s="125"/>
      <c r="Z165" s="125"/>
      <c r="AA165" s="125"/>
      <c r="AB165" s="125"/>
      <c r="AC165" s="125"/>
      <c r="AD165" s="125">
        <f t="shared" si="11"/>
        <v>2</v>
      </c>
    </row>
    <row r="166" spans="2:30" x14ac:dyDescent="0.25">
      <c r="B166" s="125" t="s">
        <v>2223</v>
      </c>
      <c r="C166" s="125"/>
      <c r="D166" s="125">
        <v>1</v>
      </c>
      <c r="E166" s="125"/>
      <c r="F166" s="125"/>
      <c r="G166" s="138"/>
      <c r="H166" s="138"/>
      <c r="I166" s="138"/>
      <c r="J166" s="125"/>
      <c r="K166" s="125"/>
      <c r="L166" s="125"/>
      <c r="M166" s="125"/>
      <c r="N166" s="125"/>
      <c r="O166" s="125">
        <f t="shared" si="10"/>
        <v>1</v>
      </c>
      <c r="Q166" s="125" t="s">
        <v>2223</v>
      </c>
      <c r="R166" s="125"/>
      <c r="S166" s="125"/>
      <c r="T166" s="125"/>
      <c r="U166" s="125"/>
      <c r="V166" s="138"/>
      <c r="W166" s="138"/>
      <c r="X166" s="138"/>
      <c r="Y166" s="125"/>
      <c r="Z166" s="125"/>
      <c r="AA166" s="125"/>
      <c r="AB166" s="125"/>
      <c r="AC166" s="125"/>
      <c r="AD166" s="125">
        <f t="shared" si="11"/>
        <v>0</v>
      </c>
    </row>
    <row r="167" spans="2:30" x14ac:dyDescent="0.25">
      <c r="B167" s="466" t="s">
        <v>1086</v>
      </c>
      <c r="C167" s="466">
        <f t="shared" ref="C167:O167" si="12">SUM(C157:C166)</f>
        <v>3</v>
      </c>
      <c r="D167" s="466">
        <f t="shared" si="12"/>
        <v>4</v>
      </c>
      <c r="E167" s="466">
        <f t="shared" si="12"/>
        <v>3</v>
      </c>
      <c r="F167" s="466">
        <f t="shared" si="12"/>
        <v>5</v>
      </c>
      <c r="G167" s="466">
        <f t="shared" si="12"/>
        <v>2</v>
      </c>
      <c r="H167" s="466">
        <f t="shared" si="12"/>
        <v>4</v>
      </c>
      <c r="I167" s="466">
        <f t="shared" si="12"/>
        <v>2</v>
      </c>
      <c r="J167" s="466">
        <f t="shared" si="12"/>
        <v>4</v>
      </c>
      <c r="K167" s="466">
        <f t="shared" si="12"/>
        <v>4</v>
      </c>
      <c r="L167" s="466">
        <f t="shared" si="12"/>
        <v>5</v>
      </c>
      <c r="M167" s="466">
        <f t="shared" si="12"/>
        <v>5</v>
      </c>
      <c r="N167" s="466">
        <f t="shared" si="12"/>
        <v>9</v>
      </c>
      <c r="O167" s="466">
        <f t="shared" si="12"/>
        <v>50</v>
      </c>
      <c r="Q167" s="466" t="s">
        <v>1086</v>
      </c>
      <c r="R167" s="466">
        <f t="shared" ref="R167:AD167" si="13">SUM(R157:R166)</f>
        <v>4</v>
      </c>
      <c r="S167" s="466">
        <f t="shared" si="13"/>
        <v>5</v>
      </c>
      <c r="T167" s="466">
        <f t="shared" si="13"/>
        <v>8</v>
      </c>
      <c r="U167" s="466">
        <f t="shared" si="13"/>
        <v>9</v>
      </c>
      <c r="V167" s="466">
        <f t="shared" si="13"/>
        <v>5</v>
      </c>
      <c r="W167" s="466">
        <f t="shared" si="13"/>
        <v>6</v>
      </c>
      <c r="X167" s="466">
        <f t="shared" si="13"/>
        <v>7</v>
      </c>
      <c r="Y167" s="466">
        <f t="shared" si="13"/>
        <v>1</v>
      </c>
      <c r="Z167" s="466">
        <f t="shared" si="13"/>
        <v>0</v>
      </c>
      <c r="AA167" s="466">
        <f t="shared" si="13"/>
        <v>0</v>
      </c>
      <c r="AB167" s="466">
        <f t="shared" si="13"/>
        <v>0</v>
      </c>
      <c r="AC167" s="466">
        <f t="shared" si="13"/>
        <v>0</v>
      </c>
      <c r="AD167" s="466">
        <f t="shared" si="13"/>
        <v>45</v>
      </c>
    </row>
    <row r="168" spans="2:30" x14ac:dyDescent="0.25">
      <c r="B168" s="473" t="s">
        <v>1994</v>
      </c>
      <c r="C168" s="469"/>
      <c r="D168" s="469"/>
      <c r="E168" s="469"/>
      <c r="F168" s="469"/>
      <c r="G168" s="469"/>
      <c r="H168" s="469"/>
      <c r="I168" s="469"/>
      <c r="J168" s="469"/>
      <c r="K168" s="469"/>
      <c r="L168" s="469"/>
      <c r="M168" s="469"/>
      <c r="N168" s="469"/>
      <c r="O168" s="469"/>
      <c r="Q168" s="473" t="s">
        <v>1994</v>
      </c>
      <c r="R168" s="469"/>
      <c r="S168" s="469"/>
      <c r="T168" s="469"/>
      <c r="U168" s="469"/>
      <c r="V168" s="469"/>
      <c r="W168" s="469"/>
      <c r="X168" s="469"/>
      <c r="Y168" s="469"/>
      <c r="Z168" s="469"/>
      <c r="AA168" s="469"/>
      <c r="AB168" s="469"/>
      <c r="AC168" s="469"/>
      <c r="AD168" s="469"/>
    </row>
    <row r="169" spans="2:30" ht="15.75" thickBot="1" x14ac:dyDescent="0.3">
      <c r="B169" s="487" t="s">
        <v>2236</v>
      </c>
      <c r="Q169" s="375" t="s">
        <v>2241</v>
      </c>
      <c r="V169" s="22"/>
      <c r="W169" s="22"/>
      <c r="X169" s="22"/>
    </row>
    <row r="170" spans="2:30" x14ac:dyDescent="0.25">
      <c r="B170" s="486"/>
      <c r="Q170" s="95"/>
      <c r="V170" s="22"/>
      <c r="W170" s="22"/>
      <c r="X170" s="22"/>
    </row>
    <row r="171" spans="2:30" x14ac:dyDescent="0.25">
      <c r="B171" s="763" t="s">
        <v>1975</v>
      </c>
      <c r="C171" s="763">
        <v>2016</v>
      </c>
      <c r="D171" s="763" t="s">
        <v>1974</v>
      </c>
      <c r="E171" s="763">
        <v>2017</v>
      </c>
      <c r="F171" s="763" t="s">
        <v>1974</v>
      </c>
      <c r="G171" s="763">
        <v>2018</v>
      </c>
      <c r="H171" s="763" t="s">
        <v>1974</v>
      </c>
      <c r="I171" s="763">
        <v>2019</v>
      </c>
      <c r="J171" s="763" t="s">
        <v>1974</v>
      </c>
      <c r="K171" s="763">
        <v>2020</v>
      </c>
      <c r="L171" s="763" t="s">
        <v>1974</v>
      </c>
      <c r="M171" s="763">
        <v>2021</v>
      </c>
      <c r="N171" s="763" t="s">
        <v>1974</v>
      </c>
      <c r="O171" s="763">
        <v>2022</v>
      </c>
      <c r="P171" s="763" t="s">
        <v>1974</v>
      </c>
      <c r="Q171" s="465" t="s">
        <v>1973</v>
      </c>
      <c r="R171" s="465" t="s">
        <v>1973</v>
      </c>
    </row>
    <row r="172" spans="2:30" ht="28.5" x14ac:dyDescent="0.25">
      <c r="B172" s="763"/>
      <c r="C172" s="763"/>
      <c r="D172" s="763"/>
      <c r="E172" s="763"/>
      <c r="F172" s="763"/>
      <c r="G172" s="763"/>
      <c r="H172" s="763"/>
      <c r="I172" s="763"/>
      <c r="J172" s="763"/>
      <c r="K172" s="763"/>
      <c r="L172" s="763"/>
      <c r="M172" s="763"/>
      <c r="N172" s="763"/>
      <c r="O172" s="763"/>
      <c r="P172" s="763"/>
      <c r="Q172" s="455" t="s">
        <v>1972</v>
      </c>
      <c r="R172" s="465" t="s">
        <v>1971</v>
      </c>
    </row>
    <row r="173" spans="2:30" x14ac:dyDescent="0.25">
      <c r="B173" s="383" t="s">
        <v>1162</v>
      </c>
      <c r="C173" s="381">
        <v>27</v>
      </c>
      <c r="D173" s="382">
        <f>(C173*100%)/C182</f>
        <v>0.46551724137931033</v>
      </c>
      <c r="E173" s="381">
        <v>26</v>
      </c>
      <c r="F173" s="382">
        <f>(E173*100%)/E182</f>
        <v>0.37681159420289856</v>
      </c>
      <c r="G173" s="381">
        <v>22</v>
      </c>
      <c r="H173" s="382">
        <f>(G173*100%)/G182</f>
        <v>0.41509433962264153</v>
      </c>
      <c r="I173" s="381">
        <v>13</v>
      </c>
      <c r="J173" s="382">
        <f>(I173*100%)/I182</f>
        <v>0.30232558139534882</v>
      </c>
      <c r="K173" s="381">
        <v>17</v>
      </c>
      <c r="L173" s="382">
        <f>(K173*100%)/K182</f>
        <v>0.5</v>
      </c>
      <c r="M173" s="381">
        <v>16</v>
      </c>
      <c r="N173" s="382">
        <f t="shared" ref="N173" si="14">(M173*100%)/M182</f>
        <v>0.32</v>
      </c>
      <c r="O173" s="381">
        <v>14</v>
      </c>
      <c r="P173" s="382">
        <f t="shared" ref="P173" si="15">(O173*100%)/O182</f>
        <v>0.31111111111111112</v>
      </c>
      <c r="Q173" s="381">
        <v>-14</v>
      </c>
      <c r="R173" s="380">
        <f>((K173-O173)/K173)</f>
        <v>0.17647058823529413</v>
      </c>
      <c r="S173" s="379"/>
      <c r="T173" s="379"/>
    </row>
    <row r="174" spans="2:30" ht="25.5" x14ac:dyDescent="0.25">
      <c r="B174" s="387" t="s">
        <v>1970</v>
      </c>
      <c r="C174" s="384">
        <v>3</v>
      </c>
      <c r="D174" s="385">
        <f>(C174*100%)/C182</f>
        <v>5.1724137931034482E-2</v>
      </c>
      <c r="E174" s="384">
        <v>0</v>
      </c>
      <c r="F174" s="385">
        <f>(E174*100%)/E182</f>
        <v>0</v>
      </c>
      <c r="G174" s="384">
        <v>2</v>
      </c>
      <c r="H174" s="385">
        <f>(G174*100%)/G182</f>
        <v>3.7735849056603772E-2</v>
      </c>
      <c r="I174" s="384"/>
      <c r="J174" s="385">
        <f>(I174*100%)/I182</f>
        <v>0</v>
      </c>
      <c r="K174" s="384"/>
      <c r="L174" s="385">
        <f>(K174*100%)/K182</f>
        <v>0</v>
      </c>
      <c r="M174" s="384">
        <v>2</v>
      </c>
      <c r="N174" s="382">
        <f>(M174*100%)/M182</f>
        <v>0.04</v>
      </c>
      <c r="O174" s="384">
        <v>2</v>
      </c>
      <c r="P174" s="382">
        <f>(O174*100%)/O182</f>
        <v>4.4444444444444446E-2</v>
      </c>
      <c r="Q174" s="384">
        <v>-2</v>
      </c>
      <c r="R174" s="380" t="e">
        <f>((K174-K174)/K174)</f>
        <v>#DIV/0!</v>
      </c>
      <c r="S174" s="379"/>
      <c r="T174" s="379"/>
    </row>
    <row r="175" spans="2:30" ht="25.5" x14ac:dyDescent="0.25">
      <c r="B175" s="383" t="s">
        <v>1969</v>
      </c>
      <c r="C175" s="381">
        <v>3</v>
      </c>
      <c r="D175" s="382">
        <f>(C175*100%)/C182</f>
        <v>5.1724137931034482E-2</v>
      </c>
      <c r="E175" s="381">
        <v>4</v>
      </c>
      <c r="F175" s="382">
        <f>(E175*100%)/E182</f>
        <v>5.7971014492753624E-2</v>
      </c>
      <c r="G175" s="381">
        <v>0</v>
      </c>
      <c r="H175" s="382">
        <f>(G175*100%)/G182</f>
        <v>0</v>
      </c>
      <c r="I175" s="388">
        <v>4</v>
      </c>
      <c r="J175" s="382">
        <f>(I175*100%)/I182</f>
        <v>9.3023255813953487E-2</v>
      </c>
      <c r="K175" s="388"/>
      <c r="L175" s="382">
        <f>(K175*100%)/K182</f>
        <v>0</v>
      </c>
      <c r="M175" s="381">
        <v>2</v>
      </c>
      <c r="N175" s="382">
        <f>(M175*100%)/M182</f>
        <v>0.04</v>
      </c>
      <c r="O175" s="381">
        <v>1</v>
      </c>
      <c r="P175" s="382">
        <f>(O175*100%)/O182</f>
        <v>2.2222222222222223E-2</v>
      </c>
      <c r="Q175" s="381">
        <v>1</v>
      </c>
      <c r="R175" s="380" t="e">
        <f t="shared" ref="R175:R181" si="16">((K175-O175)/K175)</f>
        <v>#DIV/0!</v>
      </c>
      <c r="S175" s="379"/>
      <c r="T175" s="379"/>
    </row>
    <row r="176" spans="2:30" ht="24.75" customHeight="1" x14ac:dyDescent="0.25">
      <c r="B176" s="387" t="s">
        <v>1968</v>
      </c>
      <c r="C176" s="384">
        <v>0</v>
      </c>
      <c r="D176" s="385">
        <f>(C176*100%)/C182</f>
        <v>0</v>
      </c>
      <c r="E176" s="384">
        <v>1</v>
      </c>
      <c r="F176" s="385">
        <f>(E176*100%)/E182</f>
        <v>1.4492753623188406E-2</v>
      </c>
      <c r="G176" s="384">
        <v>1</v>
      </c>
      <c r="H176" s="385">
        <f>(G176*100%)/G182</f>
        <v>1.8867924528301886E-2</v>
      </c>
      <c r="I176" s="384">
        <v>1</v>
      </c>
      <c r="J176" s="385">
        <f>(I176*100%)/I182</f>
        <v>2.3255813953488372E-2</v>
      </c>
      <c r="K176" s="384"/>
      <c r="L176" s="385">
        <f>(K176*100%)/K182</f>
        <v>0</v>
      </c>
      <c r="M176" s="384"/>
      <c r="N176" s="382">
        <f>(M176*100%)/M182</f>
        <v>0</v>
      </c>
      <c r="O176" s="384">
        <v>2</v>
      </c>
      <c r="P176" s="382">
        <f>(O176*100%)/O182</f>
        <v>4.4444444444444446E-2</v>
      </c>
      <c r="Q176" s="384">
        <v>0</v>
      </c>
      <c r="R176" s="380" t="e">
        <f t="shared" si="16"/>
        <v>#DIV/0!</v>
      </c>
      <c r="S176" s="379"/>
      <c r="T176" s="379"/>
    </row>
    <row r="177" spans="2:36" x14ac:dyDescent="0.25">
      <c r="B177" s="383" t="s">
        <v>1967</v>
      </c>
      <c r="C177" s="381">
        <v>0</v>
      </c>
      <c r="D177" s="382">
        <f>(C177*100%)/C182</f>
        <v>0</v>
      </c>
      <c r="E177" s="381">
        <v>1</v>
      </c>
      <c r="F177" s="382">
        <f>(E177*100%)/E182</f>
        <v>1.4492753623188406E-2</v>
      </c>
      <c r="G177" s="381">
        <v>1</v>
      </c>
      <c r="H177" s="382">
        <f>(G177*100%)/G182</f>
        <v>1.8867924528301886E-2</v>
      </c>
      <c r="I177" s="388">
        <v>1</v>
      </c>
      <c r="J177" s="382">
        <f>(I177*100%)/I182</f>
        <v>2.3255813953488372E-2</v>
      </c>
      <c r="K177" s="388">
        <v>2</v>
      </c>
      <c r="L177" s="382">
        <f>(K177*100%)/K182</f>
        <v>5.8823529411764705E-2</v>
      </c>
      <c r="M177" s="381"/>
      <c r="N177" s="382">
        <f>(M177*100%)/M182</f>
        <v>0</v>
      </c>
      <c r="O177" s="381"/>
      <c r="P177" s="382">
        <f>(O177*100%)/O182</f>
        <v>0</v>
      </c>
      <c r="Q177" s="381">
        <v>0</v>
      </c>
      <c r="R177" s="380">
        <f t="shared" si="16"/>
        <v>1</v>
      </c>
      <c r="S177" s="379"/>
      <c r="T177" s="379"/>
    </row>
    <row r="178" spans="2:36" x14ac:dyDescent="0.25">
      <c r="B178" s="387" t="s">
        <v>1175</v>
      </c>
      <c r="C178" s="384">
        <v>18</v>
      </c>
      <c r="D178" s="385">
        <f>(C178*100%)/C182</f>
        <v>0.31034482758620691</v>
      </c>
      <c r="E178" s="384">
        <v>26</v>
      </c>
      <c r="F178" s="385">
        <f>(E178*100%)/E182</f>
        <v>0.37681159420289856</v>
      </c>
      <c r="G178" s="384">
        <v>18</v>
      </c>
      <c r="H178" s="385">
        <f>(G178*100%)/G182</f>
        <v>0.33962264150943394</v>
      </c>
      <c r="I178" s="384">
        <v>19</v>
      </c>
      <c r="J178" s="385">
        <f>(I178*100%)/I182</f>
        <v>0.44186046511627908</v>
      </c>
      <c r="K178" s="384">
        <v>11</v>
      </c>
      <c r="L178" s="385">
        <f>(K178*100%)/K182</f>
        <v>0.3235294117647059</v>
      </c>
      <c r="M178" s="384">
        <v>17</v>
      </c>
      <c r="N178" s="382">
        <f>(M178*100%)/M182</f>
        <v>0.34</v>
      </c>
      <c r="O178" s="384">
        <v>17</v>
      </c>
      <c r="P178" s="382">
        <f>(O178*100%)/O182</f>
        <v>0.37777777777777777</v>
      </c>
      <c r="Q178" s="384">
        <v>-6</v>
      </c>
      <c r="R178" s="380">
        <f t="shared" si="16"/>
        <v>-0.54545454545454541</v>
      </c>
      <c r="S178" s="379"/>
      <c r="T178" s="379"/>
    </row>
    <row r="179" spans="2:36" x14ac:dyDescent="0.25">
      <c r="B179" s="383" t="s">
        <v>1169</v>
      </c>
      <c r="C179" s="381">
        <v>6</v>
      </c>
      <c r="D179" s="382">
        <f>(C179*100%)/C182</f>
        <v>0.10344827586206896</v>
      </c>
      <c r="E179" s="381">
        <v>10</v>
      </c>
      <c r="F179" s="382">
        <f>(E179*100%)/E182</f>
        <v>0.14492753623188406</v>
      </c>
      <c r="G179" s="381">
        <v>5</v>
      </c>
      <c r="H179" s="382">
        <f>(G179*100%)/G182</f>
        <v>9.4339622641509441E-2</v>
      </c>
      <c r="I179" s="388">
        <v>2</v>
      </c>
      <c r="J179" s="382">
        <f>(I179*100%)/I182</f>
        <v>4.6511627906976744E-2</v>
      </c>
      <c r="K179" s="388">
        <v>3</v>
      </c>
      <c r="L179" s="382">
        <f>(K179*100%)/K182</f>
        <v>8.8235294117647065E-2</v>
      </c>
      <c r="M179" s="381">
        <v>9</v>
      </c>
      <c r="N179" s="382">
        <f>(M179*100%)/M182</f>
        <v>0.18</v>
      </c>
      <c r="O179" s="381">
        <v>5</v>
      </c>
      <c r="P179" s="382">
        <f>(O179*100%)/O182</f>
        <v>0.1111111111111111</v>
      </c>
      <c r="Q179" s="381">
        <v>-3</v>
      </c>
      <c r="R179" s="380">
        <f t="shared" si="16"/>
        <v>-0.66666666666666663</v>
      </c>
      <c r="S179" s="379"/>
      <c r="T179" s="379"/>
    </row>
    <row r="180" spans="2:36" x14ac:dyDescent="0.25">
      <c r="B180" s="387" t="s">
        <v>1966</v>
      </c>
      <c r="C180" s="384">
        <v>1</v>
      </c>
      <c r="D180" s="385">
        <f>(C180*100%)/C182</f>
        <v>1.7241379310344827E-2</v>
      </c>
      <c r="E180" s="384">
        <v>1</v>
      </c>
      <c r="F180" s="385">
        <f>(E180*100%)/E182</f>
        <v>1.4492753623188406E-2</v>
      </c>
      <c r="G180" s="384">
        <v>4</v>
      </c>
      <c r="H180" s="385">
        <f>(G180*100%)/G182</f>
        <v>7.5471698113207544E-2</v>
      </c>
      <c r="I180" s="386">
        <v>3</v>
      </c>
      <c r="J180" s="385">
        <f>(I180*100%)/I182</f>
        <v>6.9767441860465115E-2</v>
      </c>
      <c r="K180" s="384">
        <v>1</v>
      </c>
      <c r="L180" s="385">
        <f>(K180*100%)/K182</f>
        <v>2.9411764705882353E-2</v>
      </c>
      <c r="M180" s="384">
        <v>4</v>
      </c>
      <c r="N180" s="382">
        <f>(M180*100%)/M182</f>
        <v>0.08</v>
      </c>
      <c r="O180" s="384">
        <v>3</v>
      </c>
      <c r="P180" s="382">
        <f>(O180*100%)/O182</f>
        <v>6.6666666666666666E-2</v>
      </c>
      <c r="Q180" s="384">
        <v>-3</v>
      </c>
      <c r="R180" s="380">
        <f t="shared" si="16"/>
        <v>-2</v>
      </c>
      <c r="S180" s="379"/>
      <c r="T180" s="379"/>
    </row>
    <row r="181" spans="2:36" x14ac:dyDescent="0.25">
      <c r="B181" s="383" t="s">
        <v>939</v>
      </c>
      <c r="C181" s="381">
        <v>0</v>
      </c>
      <c r="D181" s="382">
        <f>(C181*100%)/C182</f>
        <v>0</v>
      </c>
      <c r="E181" s="381">
        <v>0</v>
      </c>
      <c r="F181" s="382">
        <f>(E181*100%)/E182</f>
        <v>0</v>
      </c>
      <c r="G181" s="381">
        <v>0</v>
      </c>
      <c r="H181" s="382">
        <f>(G181*100%)/G182</f>
        <v>0</v>
      </c>
      <c r="I181" s="381"/>
      <c r="J181" s="382">
        <f>(I181*100%)/I182</f>
        <v>0</v>
      </c>
      <c r="K181" s="381"/>
      <c r="L181" s="382">
        <f>(K181*100%)/K182</f>
        <v>0</v>
      </c>
      <c r="M181" s="381"/>
      <c r="N181" s="382">
        <f>(M181*100%)/M182</f>
        <v>0</v>
      </c>
      <c r="O181" s="381">
        <v>1</v>
      </c>
      <c r="P181" s="382">
        <f>(O181*100%)/O182</f>
        <v>2.2222222222222223E-2</v>
      </c>
      <c r="Q181" s="381">
        <v>-1</v>
      </c>
      <c r="R181" s="380" t="e">
        <f t="shared" si="16"/>
        <v>#DIV/0!</v>
      </c>
      <c r="S181" s="379"/>
      <c r="T181" s="379"/>
    </row>
    <row r="182" spans="2:36" x14ac:dyDescent="0.25">
      <c r="B182" s="378" t="s">
        <v>1086</v>
      </c>
      <c r="C182" s="376">
        <f t="shared" ref="C182:P182" si="17">SUM(C173:C181)</f>
        <v>58</v>
      </c>
      <c r="D182" s="377">
        <f t="shared" si="17"/>
        <v>1</v>
      </c>
      <c r="E182" s="376">
        <f t="shared" si="17"/>
        <v>69</v>
      </c>
      <c r="F182" s="377">
        <f t="shared" si="17"/>
        <v>0.99999999999999989</v>
      </c>
      <c r="G182" s="376">
        <f t="shared" si="17"/>
        <v>53</v>
      </c>
      <c r="H182" s="377">
        <f t="shared" si="17"/>
        <v>1</v>
      </c>
      <c r="I182" s="376">
        <f t="shared" si="17"/>
        <v>43</v>
      </c>
      <c r="J182" s="377">
        <f t="shared" si="17"/>
        <v>1</v>
      </c>
      <c r="K182" s="376">
        <f t="shared" si="17"/>
        <v>34</v>
      </c>
      <c r="L182" s="377">
        <f t="shared" si="17"/>
        <v>1</v>
      </c>
      <c r="M182" s="376">
        <f t="shared" ref="M182:N182" si="18">SUM(M173:M181)</f>
        <v>50</v>
      </c>
      <c r="N182" s="377">
        <f t="shared" si="18"/>
        <v>0.99999999999999989</v>
      </c>
      <c r="O182" s="376">
        <f t="shared" si="17"/>
        <v>45</v>
      </c>
      <c r="P182" s="377">
        <f t="shared" si="17"/>
        <v>1</v>
      </c>
      <c r="Q182" s="376">
        <v>-28</v>
      </c>
      <c r="R182" s="376">
        <f>QO165183</f>
        <v>0</v>
      </c>
    </row>
    <row r="183" spans="2:36" x14ac:dyDescent="0.25">
      <c r="B183" s="473" t="s">
        <v>1994</v>
      </c>
    </row>
    <row r="184" spans="2:36" ht="15.75" thickBot="1" x14ac:dyDescent="0.3">
      <c r="B184" s="375" t="s">
        <v>2241</v>
      </c>
    </row>
    <row r="186" spans="2:36" ht="18.75" x14ac:dyDescent="0.3">
      <c r="B186" s="443" t="s">
        <v>1965</v>
      </c>
      <c r="M186" s="762"/>
      <c r="N186" s="464" t="s">
        <v>2212</v>
      </c>
      <c r="S186" s="22"/>
      <c r="T186" s="22"/>
      <c r="U186" s="22"/>
      <c r="X186" s="764"/>
      <c r="Y186" s="764"/>
      <c r="Z186" s="764"/>
      <c r="AA186" s="764"/>
      <c r="AB186" s="764"/>
      <c r="AC186" s="764"/>
      <c r="AD186" s="364"/>
      <c r="AE186" s="364"/>
      <c r="AF186" s="364"/>
      <c r="AG186" s="364"/>
      <c r="AH186" s="364"/>
      <c r="AI186" s="364"/>
      <c r="AJ186" s="364"/>
    </row>
    <row r="187" spans="2:36" ht="59.25" customHeight="1" x14ac:dyDescent="0.25">
      <c r="B187" s="367" t="s">
        <v>1964</v>
      </c>
      <c r="C187" s="365" t="s">
        <v>488</v>
      </c>
      <c r="D187" s="365" t="s">
        <v>435</v>
      </c>
      <c r="E187" s="365" t="s">
        <v>567</v>
      </c>
      <c r="F187" s="365" t="s">
        <v>447</v>
      </c>
      <c r="G187" s="365" t="s">
        <v>634</v>
      </c>
      <c r="H187" s="365" t="s">
        <v>1963</v>
      </c>
      <c r="I187" s="365" t="s">
        <v>1962</v>
      </c>
      <c r="J187" s="366" t="s">
        <v>1357</v>
      </c>
      <c r="K187" s="365" t="s">
        <v>1086</v>
      </c>
      <c r="M187" s="762"/>
      <c r="N187" s="367" t="s">
        <v>1964</v>
      </c>
      <c r="O187" s="365" t="s">
        <v>488</v>
      </c>
      <c r="P187" s="365" t="s">
        <v>435</v>
      </c>
      <c r="Q187" s="365" t="s">
        <v>567</v>
      </c>
      <c r="R187" s="365" t="s">
        <v>447</v>
      </c>
      <c r="S187" s="365" t="s">
        <v>634</v>
      </c>
      <c r="T187" s="365" t="s">
        <v>1963</v>
      </c>
      <c r="U187" s="365" t="s">
        <v>1962</v>
      </c>
      <c r="V187" s="366" t="s">
        <v>1357</v>
      </c>
      <c r="W187" s="365" t="s">
        <v>1086</v>
      </c>
      <c r="X187" s="374"/>
      <c r="Y187" s="374"/>
      <c r="Z187" s="374"/>
      <c r="AA187" s="374"/>
      <c r="AB187" s="374"/>
      <c r="AC187" s="374"/>
      <c r="AD187" s="364"/>
      <c r="AE187" s="364"/>
      <c r="AF187" s="364"/>
      <c r="AG187" s="364"/>
      <c r="AH187" s="364"/>
      <c r="AI187" s="364"/>
      <c r="AJ187" s="364"/>
    </row>
    <row r="188" spans="2:36" x14ac:dyDescent="0.25">
      <c r="B188" s="360" t="s">
        <v>1382</v>
      </c>
      <c r="C188" s="363"/>
      <c r="D188" s="363"/>
      <c r="E188" s="363"/>
      <c r="F188" s="363"/>
      <c r="G188" s="363"/>
      <c r="H188" s="363"/>
      <c r="I188" s="362"/>
      <c r="J188" s="358">
        <v>1</v>
      </c>
      <c r="K188" s="361">
        <f t="shared" ref="K188:K202" si="19">SUM(C188:J188)</f>
        <v>1</v>
      </c>
      <c r="M188" s="373"/>
      <c r="N188" s="360" t="s">
        <v>1382</v>
      </c>
      <c r="O188" s="363"/>
      <c r="P188" s="363"/>
      <c r="Q188" s="363"/>
      <c r="R188" s="363">
        <v>1</v>
      </c>
      <c r="S188" s="363"/>
      <c r="T188" s="363"/>
      <c r="U188" s="362"/>
      <c r="V188" s="358">
        <v>1</v>
      </c>
      <c r="W188" s="361">
        <f t="shared" ref="W188:W204" si="20">SUM(O188:V188)</f>
        <v>2</v>
      </c>
      <c r="X188" s="372"/>
      <c r="Y188" s="372"/>
      <c r="Z188" s="372"/>
      <c r="AA188" s="372"/>
      <c r="AB188" s="372"/>
      <c r="AC188" s="364"/>
      <c r="AD188" s="364"/>
      <c r="AE188" s="364"/>
      <c r="AF188" s="364"/>
      <c r="AG188" s="364"/>
      <c r="AH188" s="364"/>
      <c r="AI188" s="364"/>
      <c r="AJ188" s="364"/>
    </row>
    <row r="189" spans="2:36" x14ac:dyDescent="0.25">
      <c r="B189" s="360" t="s">
        <v>1383</v>
      </c>
      <c r="C189" s="359"/>
      <c r="D189" s="359">
        <v>1</v>
      </c>
      <c r="E189" s="359"/>
      <c r="F189" s="359">
        <v>1</v>
      </c>
      <c r="G189" s="359"/>
      <c r="H189" s="359"/>
      <c r="I189" s="143"/>
      <c r="J189" s="358">
        <v>1</v>
      </c>
      <c r="K189" s="357">
        <f t="shared" si="19"/>
        <v>3</v>
      </c>
      <c r="M189" s="373"/>
      <c r="N189" s="360" t="s">
        <v>1383</v>
      </c>
      <c r="O189" s="359">
        <v>1</v>
      </c>
      <c r="P189" s="359"/>
      <c r="Q189" s="359">
        <v>1</v>
      </c>
      <c r="R189" s="359">
        <v>2</v>
      </c>
      <c r="S189" s="359"/>
      <c r="T189" s="359"/>
      <c r="U189" s="143"/>
      <c r="V189" s="358">
        <v>4</v>
      </c>
      <c r="W189" s="357">
        <f t="shared" si="20"/>
        <v>8</v>
      </c>
      <c r="X189" s="372"/>
      <c r="Y189" s="372"/>
      <c r="Z189" s="372"/>
      <c r="AA189" s="372"/>
      <c r="AB189" s="372"/>
      <c r="AC189" s="364"/>
      <c r="AD189" s="364"/>
      <c r="AE189" s="364"/>
      <c r="AF189" s="364"/>
      <c r="AG189" s="364"/>
      <c r="AH189" s="364"/>
      <c r="AI189" s="364"/>
      <c r="AJ189" s="364"/>
    </row>
    <row r="190" spans="2:36" x14ac:dyDescent="0.25">
      <c r="B190" s="360" t="s">
        <v>1384</v>
      </c>
      <c r="C190" s="359"/>
      <c r="D190" s="359"/>
      <c r="E190" s="359"/>
      <c r="F190" s="359">
        <v>1</v>
      </c>
      <c r="G190" s="359"/>
      <c r="H190" s="359"/>
      <c r="I190" s="143"/>
      <c r="J190" s="358"/>
      <c r="K190" s="357">
        <f t="shared" si="19"/>
        <v>1</v>
      </c>
      <c r="M190" s="373"/>
      <c r="N190" s="360" t="s">
        <v>1384</v>
      </c>
      <c r="O190" s="359"/>
      <c r="P190" s="359"/>
      <c r="Q190" s="359"/>
      <c r="R190" s="359"/>
      <c r="S190" s="359"/>
      <c r="T190" s="359"/>
      <c r="U190" s="143"/>
      <c r="V190" s="358">
        <v>1</v>
      </c>
      <c r="W190" s="357">
        <f t="shared" si="20"/>
        <v>1</v>
      </c>
      <c r="X190" s="372"/>
      <c r="Y190" s="372"/>
      <c r="Z190" s="372"/>
      <c r="AA190" s="372"/>
      <c r="AB190" s="372"/>
      <c r="AC190" s="364"/>
      <c r="AD190" s="364"/>
      <c r="AE190" s="364"/>
      <c r="AF190" s="364"/>
      <c r="AG190" s="364"/>
      <c r="AH190" s="364"/>
      <c r="AI190" s="364"/>
      <c r="AJ190" s="364"/>
    </row>
    <row r="191" spans="2:36" x14ac:dyDescent="0.25">
      <c r="B191" s="360" t="s">
        <v>1385</v>
      </c>
      <c r="C191" s="359"/>
      <c r="D191" s="359"/>
      <c r="E191" s="359"/>
      <c r="F191" s="359"/>
      <c r="G191" s="359"/>
      <c r="H191" s="359"/>
      <c r="I191" s="143"/>
      <c r="J191" s="358">
        <v>1</v>
      </c>
      <c r="K191" s="357">
        <f t="shared" si="19"/>
        <v>1</v>
      </c>
      <c r="M191" s="373"/>
      <c r="N191" s="360" t="s">
        <v>1385</v>
      </c>
      <c r="O191" s="359"/>
      <c r="P191" s="359"/>
      <c r="Q191" s="359"/>
      <c r="R191" s="359">
        <v>1</v>
      </c>
      <c r="S191" s="359"/>
      <c r="T191" s="359"/>
      <c r="U191" s="143"/>
      <c r="V191" s="358">
        <v>2</v>
      </c>
      <c r="W191" s="357">
        <f t="shared" si="20"/>
        <v>3</v>
      </c>
      <c r="X191" s="372"/>
      <c r="Y191" s="372"/>
      <c r="Z191" s="372"/>
      <c r="AA191" s="372"/>
      <c r="AB191" s="372"/>
      <c r="AC191" s="364"/>
      <c r="AD191" s="364"/>
      <c r="AE191" s="364"/>
      <c r="AF191" s="364"/>
      <c r="AG191" s="364"/>
      <c r="AH191" s="364"/>
      <c r="AI191" s="364"/>
      <c r="AJ191" s="364"/>
    </row>
    <row r="192" spans="2:36" x14ac:dyDescent="0.25">
      <c r="B192" s="360" t="s">
        <v>1386</v>
      </c>
      <c r="C192" s="359"/>
      <c r="D192" s="359"/>
      <c r="E192" s="359"/>
      <c r="F192" s="359">
        <v>2</v>
      </c>
      <c r="G192" s="359"/>
      <c r="H192" s="359"/>
      <c r="I192" s="143"/>
      <c r="J192" s="358">
        <v>1</v>
      </c>
      <c r="K192" s="357">
        <f t="shared" si="19"/>
        <v>3</v>
      </c>
      <c r="M192" s="373"/>
      <c r="N192" s="360" t="s">
        <v>1386</v>
      </c>
      <c r="O192" s="359"/>
      <c r="P192" s="359"/>
      <c r="Q192" s="359"/>
      <c r="R192" s="359">
        <v>3</v>
      </c>
      <c r="S192" s="359"/>
      <c r="T192" s="359"/>
      <c r="U192" s="143"/>
      <c r="V192" s="358">
        <v>3</v>
      </c>
      <c r="W192" s="357">
        <f t="shared" si="20"/>
        <v>6</v>
      </c>
      <c r="X192" s="372"/>
      <c r="Y192" s="372"/>
      <c r="Z192" s="372"/>
      <c r="AA192" s="372"/>
      <c r="AB192" s="372"/>
      <c r="AC192" s="364"/>
      <c r="AD192" s="364"/>
      <c r="AE192" s="364"/>
      <c r="AF192" s="364"/>
      <c r="AG192" s="364"/>
      <c r="AH192" s="364"/>
      <c r="AI192" s="364"/>
      <c r="AJ192" s="364"/>
    </row>
    <row r="193" spans="2:36" x14ac:dyDescent="0.25">
      <c r="B193" s="360" t="s">
        <v>1387</v>
      </c>
      <c r="C193" s="359"/>
      <c r="D193" s="359"/>
      <c r="E193" s="359">
        <v>1</v>
      </c>
      <c r="F193" s="359">
        <v>4</v>
      </c>
      <c r="G193" s="359"/>
      <c r="H193" s="359"/>
      <c r="I193" s="143"/>
      <c r="J193" s="358">
        <v>1</v>
      </c>
      <c r="K193" s="357">
        <f t="shared" si="19"/>
        <v>6</v>
      </c>
      <c r="M193" s="373"/>
      <c r="N193" s="360" t="s">
        <v>1387</v>
      </c>
      <c r="O193" s="359"/>
      <c r="P193" s="359"/>
      <c r="Q193" s="359"/>
      <c r="R193" s="359"/>
      <c r="S193" s="359"/>
      <c r="T193" s="359"/>
      <c r="U193" s="143"/>
      <c r="V193" s="358"/>
      <c r="W193" s="357">
        <f t="shared" si="20"/>
        <v>0</v>
      </c>
      <c r="X193" s="372"/>
      <c r="Y193" s="372"/>
      <c r="Z193" s="372"/>
      <c r="AA193" s="372"/>
      <c r="AB193" s="372"/>
      <c r="AC193" s="364"/>
      <c r="AD193" s="364"/>
      <c r="AE193" s="364"/>
      <c r="AF193" s="364"/>
      <c r="AG193" s="364"/>
      <c r="AH193" s="364"/>
      <c r="AI193" s="364"/>
      <c r="AJ193" s="364"/>
    </row>
    <row r="194" spans="2:36" x14ac:dyDescent="0.25">
      <c r="B194" s="360" t="s">
        <v>1388</v>
      </c>
      <c r="C194" s="359"/>
      <c r="D194" s="359"/>
      <c r="E194" s="359"/>
      <c r="F194" s="359">
        <v>2</v>
      </c>
      <c r="G194" s="359"/>
      <c r="H194" s="359"/>
      <c r="I194" s="143"/>
      <c r="J194" s="358">
        <v>2</v>
      </c>
      <c r="K194" s="357">
        <f t="shared" si="19"/>
        <v>4</v>
      </c>
      <c r="M194" s="373"/>
      <c r="N194" s="360" t="s">
        <v>1388</v>
      </c>
      <c r="O194" s="359"/>
      <c r="P194" s="359"/>
      <c r="Q194" s="359"/>
      <c r="R194" s="359"/>
      <c r="S194" s="359"/>
      <c r="T194" s="359"/>
      <c r="U194" s="143"/>
      <c r="V194" s="358">
        <v>1</v>
      </c>
      <c r="W194" s="357">
        <f t="shared" si="20"/>
        <v>1</v>
      </c>
      <c r="X194" s="372"/>
      <c r="Y194" s="372"/>
      <c r="Z194" s="372"/>
      <c r="AA194" s="372"/>
      <c r="AB194" s="372"/>
      <c r="AC194" s="364"/>
      <c r="AD194" s="364"/>
      <c r="AE194" s="364"/>
      <c r="AF194" s="364"/>
      <c r="AG194" s="364"/>
      <c r="AH194" s="364"/>
      <c r="AI194" s="364"/>
      <c r="AJ194" s="364"/>
    </row>
    <row r="195" spans="2:36" x14ac:dyDescent="0.25">
      <c r="B195" s="360" t="s">
        <v>1389</v>
      </c>
      <c r="C195" s="359"/>
      <c r="D195" s="359">
        <v>1</v>
      </c>
      <c r="E195" s="359"/>
      <c r="F195" s="359"/>
      <c r="G195" s="359"/>
      <c r="H195" s="359"/>
      <c r="I195" s="143"/>
      <c r="J195" s="358">
        <v>1</v>
      </c>
      <c r="K195" s="357">
        <f t="shared" si="19"/>
        <v>2</v>
      </c>
      <c r="M195" s="373"/>
      <c r="N195" s="360" t="s">
        <v>1389</v>
      </c>
      <c r="O195" s="359"/>
      <c r="P195" s="359"/>
      <c r="Q195" s="359"/>
      <c r="R195" s="359">
        <v>1</v>
      </c>
      <c r="S195" s="359"/>
      <c r="T195" s="359"/>
      <c r="U195" s="143"/>
      <c r="V195" s="358"/>
      <c r="W195" s="357">
        <f t="shared" si="20"/>
        <v>1</v>
      </c>
      <c r="X195" s="372"/>
      <c r="Y195" s="372"/>
      <c r="Z195" s="372"/>
      <c r="AA195" s="372"/>
      <c r="AB195" s="372"/>
      <c r="AC195" s="364"/>
      <c r="AD195" s="364"/>
      <c r="AE195" s="364"/>
      <c r="AF195" s="364"/>
      <c r="AG195" s="364"/>
      <c r="AH195" s="364"/>
      <c r="AI195" s="364"/>
      <c r="AJ195" s="364"/>
    </row>
    <row r="196" spans="2:36" x14ac:dyDescent="0.25">
      <c r="B196" s="360" t="s">
        <v>1390</v>
      </c>
      <c r="C196" s="359"/>
      <c r="D196" s="359">
        <v>1</v>
      </c>
      <c r="E196" s="359"/>
      <c r="F196" s="357">
        <v>3</v>
      </c>
      <c r="G196" s="359">
        <v>1</v>
      </c>
      <c r="H196" s="359"/>
      <c r="I196" s="143"/>
      <c r="J196" s="358">
        <v>2</v>
      </c>
      <c r="K196" s="357">
        <f t="shared" si="19"/>
        <v>7</v>
      </c>
      <c r="M196" s="373"/>
      <c r="N196" s="360" t="s">
        <v>1390</v>
      </c>
      <c r="O196" s="359"/>
      <c r="P196" s="359"/>
      <c r="Q196" s="359"/>
      <c r="R196" s="357"/>
      <c r="S196" s="359"/>
      <c r="T196" s="359"/>
      <c r="U196" s="143"/>
      <c r="V196" s="358">
        <v>1</v>
      </c>
      <c r="W196" s="357">
        <f t="shared" si="20"/>
        <v>1</v>
      </c>
      <c r="X196" s="372"/>
      <c r="Y196" s="372"/>
      <c r="Z196" s="372"/>
      <c r="AA196" s="372"/>
      <c r="AB196" s="372"/>
      <c r="AC196" s="364"/>
      <c r="AD196" s="364"/>
      <c r="AE196" s="364"/>
      <c r="AF196" s="364"/>
      <c r="AG196" s="364"/>
      <c r="AH196" s="364"/>
      <c r="AI196" s="364"/>
      <c r="AJ196" s="364"/>
    </row>
    <row r="197" spans="2:36" x14ac:dyDescent="0.25">
      <c r="B197" s="360" t="s">
        <v>1391</v>
      </c>
      <c r="C197" s="359"/>
      <c r="D197" s="359"/>
      <c r="E197" s="359"/>
      <c r="F197" s="359"/>
      <c r="G197" s="359"/>
      <c r="H197" s="359"/>
      <c r="I197" s="143"/>
      <c r="J197" s="358">
        <v>1</v>
      </c>
      <c r="K197" s="357">
        <f t="shared" si="19"/>
        <v>1</v>
      </c>
      <c r="M197" s="373"/>
      <c r="N197" s="360" t="s">
        <v>1391</v>
      </c>
      <c r="O197" s="359"/>
      <c r="P197" s="359"/>
      <c r="Q197" s="359"/>
      <c r="R197" s="359"/>
      <c r="S197" s="359"/>
      <c r="T197" s="359"/>
      <c r="U197" s="143"/>
      <c r="V197" s="358"/>
      <c r="W197" s="357">
        <f t="shared" si="20"/>
        <v>0</v>
      </c>
      <c r="X197" s="372"/>
      <c r="Y197" s="372"/>
      <c r="Z197" s="372"/>
      <c r="AA197" s="372"/>
      <c r="AB197" s="372"/>
      <c r="AC197" s="364"/>
      <c r="AD197" s="364"/>
      <c r="AE197" s="364"/>
      <c r="AF197" s="364"/>
      <c r="AG197" s="364"/>
      <c r="AH197" s="364"/>
      <c r="AI197" s="364"/>
      <c r="AJ197" s="364"/>
    </row>
    <row r="198" spans="2:36" x14ac:dyDescent="0.25">
      <c r="B198" s="360" t="s">
        <v>1395</v>
      </c>
      <c r="C198" s="359"/>
      <c r="D198" s="359"/>
      <c r="E198" s="359"/>
      <c r="F198" s="359"/>
      <c r="G198" s="359"/>
      <c r="H198" s="359"/>
      <c r="I198" s="143"/>
      <c r="J198" s="358">
        <v>1</v>
      </c>
      <c r="K198" s="357">
        <f t="shared" si="19"/>
        <v>1</v>
      </c>
      <c r="M198" s="373"/>
      <c r="N198" s="360" t="s">
        <v>1394</v>
      </c>
      <c r="O198" s="359"/>
      <c r="P198" s="359"/>
      <c r="Q198" s="359"/>
      <c r="R198" s="359"/>
      <c r="S198" s="359"/>
      <c r="T198" s="359"/>
      <c r="U198" s="143"/>
      <c r="V198" s="444">
        <v>1</v>
      </c>
      <c r="W198" s="357">
        <f>SUM(O198:V198)</f>
        <v>1</v>
      </c>
      <c r="X198" s="372"/>
      <c r="Y198" s="372"/>
      <c r="Z198" s="372"/>
      <c r="AA198" s="372"/>
      <c r="AB198" s="372"/>
      <c r="AC198" s="364"/>
      <c r="AD198" s="364"/>
      <c r="AE198" s="364"/>
      <c r="AF198" s="364"/>
      <c r="AG198" s="364"/>
      <c r="AH198" s="364"/>
      <c r="AI198" s="364"/>
      <c r="AJ198" s="364"/>
    </row>
    <row r="199" spans="2:36" x14ac:dyDescent="0.25">
      <c r="B199" s="360" t="s">
        <v>440</v>
      </c>
      <c r="C199" s="359"/>
      <c r="D199" s="359"/>
      <c r="E199" s="359">
        <v>1</v>
      </c>
      <c r="F199" s="359">
        <v>3</v>
      </c>
      <c r="G199" s="359"/>
      <c r="H199" s="359">
        <v>1</v>
      </c>
      <c r="I199" s="143"/>
      <c r="J199" s="358"/>
      <c r="K199" s="357">
        <f t="shared" si="19"/>
        <v>5</v>
      </c>
      <c r="M199" s="373"/>
      <c r="N199" s="360" t="s">
        <v>1395</v>
      </c>
      <c r="O199" s="359">
        <v>2</v>
      </c>
      <c r="P199" s="359"/>
      <c r="Q199" s="359"/>
      <c r="R199" s="359"/>
      <c r="S199" s="359"/>
      <c r="T199" s="359"/>
      <c r="U199" s="143"/>
      <c r="V199" s="358">
        <v>2</v>
      </c>
      <c r="W199" s="357">
        <f t="shared" si="20"/>
        <v>4</v>
      </c>
      <c r="X199" s="372"/>
      <c r="Y199" s="372"/>
      <c r="Z199" s="372"/>
      <c r="AA199" s="372"/>
      <c r="AB199" s="372"/>
      <c r="AC199" s="364"/>
      <c r="AD199" s="364"/>
      <c r="AE199" s="364"/>
      <c r="AF199" s="364"/>
      <c r="AG199" s="364"/>
      <c r="AH199" s="364"/>
      <c r="AI199" s="364"/>
      <c r="AJ199" s="364"/>
    </row>
    <row r="200" spans="2:36" x14ac:dyDescent="0.25">
      <c r="B200" s="360" t="s">
        <v>248</v>
      </c>
      <c r="C200" s="359">
        <v>1</v>
      </c>
      <c r="D200" s="359">
        <v>1</v>
      </c>
      <c r="E200" s="359">
        <v>1</v>
      </c>
      <c r="F200" s="359">
        <v>1</v>
      </c>
      <c r="G200" s="359"/>
      <c r="H200" s="359"/>
      <c r="I200" s="143"/>
      <c r="J200" s="358">
        <v>1</v>
      </c>
      <c r="K200" s="357">
        <f t="shared" si="19"/>
        <v>5</v>
      </c>
      <c r="M200" s="373"/>
      <c r="N200" s="360" t="s">
        <v>440</v>
      </c>
      <c r="O200" s="359"/>
      <c r="P200" s="359"/>
      <c r="Q200" s="359"/>
      <c r="R200" s="359">
        <v>1</v>
      </c>
      <c r="S200" s="359"/>
      <c r="T200" s="359"/>
      <c r="U200" s="143">
        <v>2</v>
      </c>
      <c r="V200" s="358"/>
      <c r="W200" s="357">
        <f t="shared" si="20"/>
        <v>3</v>
      </c>
      <c r="X200" s="372"/>
      <c r="Y200" s="372"/>
      <c r="Z200" s="372"/>
      <c r="AA200" s="372"/>
      <c r="AB200" s="372"/>
      <c r="AC200" s="364"/>
      <c r="AD200" s="364"/>
      <c r="AE200" s="364"/>
      <c r="AF200" s="364"/>
      <c r="AG200" s="364"/>
      <c r="AH200" s="364"/>
      <c r="AI200" s="364"/>
      <c r="AJ200" s="364"/>
    </row>
    <row r="201" spans="2:36" x14ac:dyDescent="0.25">
      <c r="B201" s="360" t="s">
        <v>716</v>
      </c>
      <c r="C201" s="359">
        <v>1</v>
      </c>
      <c r="D201" s="359"/>
      <c r="E201" s="359"/>
      <c r="F201" s="359">
        <v>2</v>
      </c>
      <c r="G201" s="359"/>
      <c r="H201" s="359"/>
      <c r="I201" s="143"/>
      <c r="J201" s="358"/>
      <c r="K201" s="357">
        <f t="shared" si="19"/>
        <v>3</v>
      </c>
      <c r="M201" s="371"/>
      <c r="N201" s="360" t="s">
        <v>248</v>
      </c>
      <c r="O201" s="359"/>
      <c r="P201" s="359"/>
      <c r="Q201" s="359"/>
      <c r="R201" s="359"/>
      <c r="S201" s="359"/>
      <c r="T201" s="359"/>
      <c r="U201" s="143"/>
      <c r="V201" s="358"/>
      <c r="W201" s="357">
        <f t="shared" si="20"/>
        <v>0</v>
      </c>
      <c r="X201" s="370"/>
      <c r="Y201" s="370"/>
      <c r="Z201" s="370"/>
      <c r="AA201" s="370"/>
      <c r="AB201" s="370"/>
      <c r="AC201" s="370"/>
      <c r="AD201" s="364"/>
      <c r="AE201" s="364"/>
      <c r="AF201" s="364"/>
      <c r="AG201" s="364"/>
      <c r="AH201" s="364"/>
      <c r="AI201" s="364"/>
      <c r="AJ201" s="364"/>
    </row>
    <row r="202" spans="2:36" ht="15.75" x14ac:dyDescent="0.25">
      <c r="B202" s="356" t="s">
        <v>1086</v>
      </c>
      <c r="C202" s="353">
        <f t="shared" ref="C202:J202" si="21">SUM(C188:C201)</f>
        <v>2</v>
      </c>
      <c r="D202" s="353">
        <f t="shared" si="21"/>
        <v>4</v>
      </c>
      <c r="E202" s="353">
        <f t="shared" si="21"/>
        <v>3</v>
      </c>
      <c r="F202" s="353">
        <f t="shared" si="21"/>
        <v>19</v>
      </c>
      <c r="G202" s="353">
        <f t="shared" si="21"/>
        <v>1</v>
      </c>
      <c r="H202" s="353">
        <f t="shared" si="21"/>
        <v>1</v>
      </c>
      <c r="I202" s="355">
        <f t="shared" si="21"/>
        <v>0</v>
      </c>
      <c r="J202" s="354">
        <f t="shared" si="21"/>
        <v>13</v>
      </c>
      <c r="K202" s="353">
        <f t="shared" si="19"/>
        <v>43</v>
      </c>
      <c r="N202" s="360" t="s">
        <v>1253</v>
      </c>
      <c r="O202" s="359"/>
      <c r="P202" s="359"/>
      <c r="Q202" s="359"/>
      <c r="R202" s="359">
        <v>1</v>
      </c>
      <c r="S202" s="359"/>
      <c r="T202" s="359"/>
      <c r="U202" s="143"/>
      <c r="V202" s="444"/>
      <c r="W202" s="357">
        <f>SUM(O202:V202)</f>
        <v>1</v>
      </c>
      <c r="X202" s="369"/>
      <c r="Y202" s="369"/>
      <c r="Z202" s="369"/>
      <c r="AA202" s="369"/>
      <c r="AB202" s="369"/>
      <c r="AC202" s="369"/>
      <c r="AD202" s="364"/>
      <c r="AE202" s="364"/>
      <c r="AF202" s="364"/>
      <c r="AG202" s="364"/>
      <c r="AH202" s="364"/>
      <c r="AI202" s="364"/>
      <c r="AJ202" s="364"/>
    </row>
    <row r="203" spans="2:36" x14ac:dyDescent="0.25">
      <c r="B203" s="476" t="s">
        <v>1994</v>
      </c>
      <c r="C203" s="480"/>
      <c r="D203" s="480"/>
      <c r="E203" s="480"/>
      <c r="F203" s="480"/>
      <c r="G203" s="480"/>
      <c r="H203" s="480"/>
      <c r="I203" s="482"/>
      <c r="J203" s="481"/>
      <c r="K203" s="480"/>
      <c r="N203" s="360" t="s">
        <v>716</v>
      </c>
      <c r="O203" s="359"/>
      <c r="P203" s="359"/>
      <c r="Q203" s="359"/>
      <c r="R203" s="359">
        <v>1</v>
      </c>
      <c r="S203" s="359"/>
      <c r="T203" s="359"/>
      <c r="U203" s="143"/>
      <c r="V203" s="358">
        <v>1</v>
      </c>
      <c r="W203" s="357">
        <f t="shared" si="20"/>
        <v>2</v>
      </c>
      <c r="X203" s="364"/>
      <c r="Y203" s="364"/>
      <c r="Z203" s="364"/>
      <c r="AA203" s="364"/>
      <c r="AB203" s="364"/>
      <c r="AC203" s="364"/>
      <c r="AD203" s="364"/>
      <c r="AE203" s="364"/>
      <c r="AF203" s="364"/>
      <c r="AG203" s="364"/>
      <c r="AH203" s="364"/>
      <c r="AI203" s="364"/>
      <c r="AJ203" s="364"/>
    </row>
    <row r="204" spans="2:36" ht="15.75" x14ac:dyDescent="0.25">
      <c r="B204" s="352" t="s">
        <v>2236</v>
      </c>
      <c r="C204" s="477"/>
      <c r="D204" s="477"/>
      <c r="E204" s="477"/>
      <c r="F204" s="477"/>
      <c r="G204" s="477"/>
      <c r="H204" s="477"/>
      <c r="I204" s="478"/>
      <c r="J204" s="479"/>
      <c r="K204" s="477"/>
      <c r="N204" s="356" t="s">
        <v>1086</v>
      </c>
      <c r="O204" s="353">
        <f t="shared" ref="O204:V204" si="22">SUM(O188:O203)</f>
        <v>3</v>
      </c>
      <c r="P204" s="353">
        <f t="shared" si="22"/>
        <v>0</v>
      </c>
      <c r="Q204" s="353">
        <f t="shared" si="22"/>
        <v>1</v>
      </c>
      <c r="R204" s="353">
        <f t="shared" si="22"/>
        <v>11</v>
      </c>
      <c r="S204" s="353">
        <f t="shared" si="22"/>
        <v>0</v>
      </c>
      <c r="T204" s="353">
        <f t="shared" si="22"/>
        <v>0</v>
      </c>
      <c r="U204" s="355">
        <f t="shared" si="22"/>
        <v>2</v>
      </c>
      <c r="V204" s="354">
        <f t="shared" si="22"/>
        <v>17</v>
      </c>
      <c r="W204" s="353">
        <f t="shared" si="20"/>
        <v>34</v>
      </c>
      <c r="X204" s="364"/>
      <c r="Y204" s="364"/>
      <c r="Z204" s="364"/>
      <c r="AA204" s="364"/>
      <c r="AB204" s="364"/>
      <c r="AC204" s="364"/>
      <c r="AD204" s="364"/>
      <c r="AE204" s="364"/>
      <c r="AF204" s="364"/>
      <c r="AG204" s="364"/>
      <c r="AH204" s="364"/>
      <c r="AI204" s="364"/>
      <c r="AJ204" s="364"/>
    </row>
    <row r="205" spans="2:36" x14ac:dyDescent="0.25">
      <c r="B205" s="402"/>
      <c r="C205" s="22"/>
      <c r="D205" s="22"/>
      <c r="E205" s="22"/>
      <c r="F205" s="22"/>
      <c r="J205" s="22"/>
      <c r="N205" s="476" t="s">
        <v>1994</v>
      </c>
      <c r="O205" s="351"/>
      <c r="P205" s="477"/>
      <c r="Q205" s="477"/>
      <c r="R205" s="477"/>
      <c r="S205" s="477"/>
      <c r="T205" s="477"/>
      <c r="U205" s="478"/>
      <c r="V205" s="479"/>
      <c r="W205" s="477"/>
      <c r="X205" s="364"/>
      <c r="Y205" s="364"/>
      <c r="Z205" s="364"/>
      <c r="AA205" s="364"/>
      <c r="AB205" s="364"/>
      <c r="AC205" s="364"/>
      <c r="AD205" s="364"/>
      <c r="AE205" s="364"/>
      <c r="AF205" s="364"/>
      <c r="AG205" s="364"/>
      <c r="AH205" s="364"/>
      <c r="AI205" s="364"/>
      <c r="AJ205" s="364"/>
    </row>
    <row r="206" spans="2:36" x14ac:dyDescent="0.25">
      <c r="N206" s="352" t="s">
        <v>2236</v>
      </c>
      <c r="O206" s="351"/>
      <c r="P206" s="477"/>
      <c r="Q206" s="477"/>
      <c r="R206" s="477"/>
      <c r="S206" s="477"/>
      <c r="T206" s="477"/>
      <c r="U206" s="478"/>
      <c r="V206" s="479"/>
      <c r="W206" s="477"/>
      <c r="X206" s="368"/>
      <c r="Y206" s="368"/>
      <c r="Z206" s="368"/>
      <c r="AA206" s="368"/>
      <c r="AB206" s="368"/>
      <c r="AC206" s="368"/>
      <c r="AD206" s="368"/>
      <c r="AE206" s="368"/>
      <c r="AF206" s="368"/>
      <c r="AG206" s="368"/>
      <c r="AH206" s="368"/>
      <c r="AI206" s="368"/>
      <c r="AJ206" s="368"/>
    </row>
    <row r="207" spans="2:36" x14ac:dyDescent="0.25">
      <c r="N207" s="373"/>
      <c r="O207" s="483"/>
      <c r="P207" s="484"/>
      <c r="Q207" s="484"/>
      <c r="R207" s="484"/>
      <c r="S207" s="484"/>
      <c r="T207" s="484"/>
      <c r="U207" s="485"/>
      <c r="V207" s="484"/>
      <c r="W207" s="484"/>
      <c r="X207" s="364"/>
      <c r="Y207" s="364"/>
      <c r="Z207" s="364"/>
      <c r="AA207" s="364"/>
      <c r="AB207" s="364"/>
      <c r="AC207" s="364"/>
      <c r="AD207" s="364"/>
      <c r="AE207" s="364"/>
      <c r="AF207" s="364"/>
      <c r="AG207" s="364"/>
      <c r="AH207" s="364"/>
      <c r="AI207" s="364"/>
      <c r="AJ207" s="364"/>
    </row>
    <row r="208" spans="2:36" x14ac:dyDescent="0.25">
      <c r="B208" s="464" t="s">
        <v>2211</v>
      </c>
      <c r="N208" s="464" t="s">
        <v>2235</v>
      </c>
      <c r="S208" s="22"/>
      <c r="T208" s="22"/>
      <c r="U208" s="22"/>
    </row>
    <row r="209" spans="2:24" ht="60" x14ac:dyDescent="0.25">
      <c r="B209" s="367" t="s">
        <v>1964</v>
      </c>
      <c r="C209" s="365" t="s">
        <v>488</v>
      </c>
      <c r="D209" s="365" t="s">
        <v>435</v>
      </c>
      <c r="E209" s="365" t="s">
        <v>567</v>
      </c>
      <c r="F209" s="365" t="s">
        <v>447</v>
      </c>
      <c r="G209" s="365" t="s">
        <v>634</v>
      </c>
      <c r="H209" s="365" t="s">
        <v>1963</v>
      </c>
      <c r="I209" s="365" t="s">
        <v>1962</v>
      </c>
      <c r="J209" s="366" t="s">
        <v>1357</v>
      </c>
      <c r="K209" s="365" t="s">
        <v>1086</v>
      </c>
      <c r="N209" s="367" t="s">
        <v>1964</v>
      </c>
      <c r="O209" s="365" t="s">
        <v>488</v>
      </c>
      <c r="P209" s="365" t="s">
        <v>435</v>
      </c>
      <c r="Q209" s="365" t="s">
        <v>567</v>
      </c>
      <c r="R209" s="365" t="s">
        <v>447</v>
      </c>
      <c r="S209" s="365" t="s">
        <v>634</v>
      </c>
      <c r="T209" s="365" t="s">
        <v>1963</v>
      </c>
      <c r="U209" s="365" t="s">
        <v>1962</v>
      </c>
      <c r="V209" s="365" t="s">
        <v>797</v>
      </c>
      <c r="W209" s="366" t="s">
        <v>1357</v>
      </c>
      <c r="X209" s="365" t="s">
        <v>1086</v>
      </c>
    </row>
    <row r="210" spans="2:24" x14ac:dyDescent="0.25">
      <c r="B210" s="360" t="s">
        <v>1382</v>
      </c>
      <c r="C210" s="363">
        <v>1</v>
      </c>
      <c r="D210" s="363"/>
      <c r="E210" s="363"/>
      <c r="F210" s="363">
        <v>3</v>
      </c>
      <c r="G210" s="363"/>
      <c r="H210" s="363"/>
      <c r="I210" s="362"/>
      <c r="J210" s="358">
        <v>3</v>
      </c>
      <c r="K210" s="361">
        <f>SUM(Tabla202313[[#This Row],[ACOMPAÑANTE DE MOTOCICLETA]:[PEATÓN]])</f>
        <v>7</v>
      </c>
      <c r="N210" s="360" t="s">
        <v>1382</v>
      </c>
      <c r="O210" s="363"/>
      <c r="P210" s="363"/>
      <c r="Q210" s="363"/>
      <c r="R210" s="363">
        <v>1</v>
      </c>
      <c r="S210" s="363"/>
      <c r="T210" s="363"/>
      <c r="U210" s="362"/>
      <c r="V210" s="362"/>
      <c r="W210" s="358">
        <v>2</v>
      </c>
      <c r="X210" s="361">
        <f>SUM(Tabla20231319[[#This Row],[ACOMPAÑANTE DE MOTOCICLETA]:[PEATÓN]])</f>
        <v>3</v>
      </c>
    </row>
    <row r="211" spans="2:24" x14ac:dyDescent="0.25">
      <c r="B211" s="360" t="s">
        <v>1383</v>
      </c>
      <c r="C211" s="359">
        <v>2</v>
      </c>
      <c r="D211" s="359"/>
      <c r="E211" s="359"/>
      <c r="F211" s="359">
        <v>1</v>
      </c>
      <c r="G211" s="359"/>
      <c r="H211" s="359"/>
      <c r="I211" s="143"/>
      <c r="J211" s="358">
        <v>2</v>
      </c>
      <c r="K211" s="361">
        <f>SUM(Tabla202313[[#This Row],[ACOMPAÑANTE DE MOTOCICLETA]:[PEATÓN]])</f>
        <v>5</v>
      </c>
      <c r="N211" s="360" t="s">
        <v>1383</v>
      </c>
      <c r="O211" s="359">
        <v>1</v>
      </c>
      <c r="P211" s="359"/>
      <c r="Q211" s="359"/>
      <c r="R211" s="359">
        <v>1</v>
      </c>
      <c r="S211" s="359"/>
      <c r="T211" s="359"/>
      <c r="U211" s="143"/>
      <c r="V211" s="143"/>
      <c r="W211" s="358">
        <v>1</v>
      </c>
      <c r="X211" s="361">
        <f>SUM(Tabla20231319[[#This Row],[ACOMPAÑANTE DE MOTOCICLETA]:[PEATÓN]])</f>
        <v>3</v>
      </c>
    </row>
    <row r="212" spans="2:24" x14ac:dyDescent="0.25">
      <c r="B212" s="360" t="s">
        <v>1384</v>
      </c>
      <c r="C212" s="359"/>
      <c r="D212" s="359"/>
      <c r="E212" s="359"/>
      <c r="F212" s="359"/>
      <c r="G212" s="359"/>
      <c r="H212" s="359"/>
      <c r="I212" s="143"/>
      <c r="J212" s="358"/>
      <c r="K212" s="361">
        <f>SUM(Tabla202313[[#This Row],[ACOMPAÑANTE DE MOTOCICLETA]:[PEATÓN]])</f>
        <v>0</v>
      </c>
      <c r="N212" s="360" t="s">
        <v>1384</v>
      </c>
      <c r="O212" s="359">
        <v>1</v>
      </c>
      <c r="P212" s="359"/>
      <c r="Q212" s="359"/>
      <c r="R212" s="359"/>
      <c r="S212" s="359"/>
      <c r="T212" s="359"/>
      <c r="U212" s="143"/>
      <c r="V212" s="143"/>
      <c r="W212" s="358"/>
      <c r="X212" s="361">
        <f>SUM(Tabla20231319[[#This Row],[ACOMPAÑANTE DE MOTOCICLETA]:[PEATÓN]])</f>
        <v>1</v>
      </c>
    </row>
    <row r="213" spans="2:24" x14ac:dyDescent="0.25">
      <c r="B213" s="360" t="s">
        <v>1385</v>
      </c>
      <c r="C213" s="359">
        <v>1</v>
      </c>
      <c r="D213" s="359"/>
      <c r="E213" s="359"/>
      <c r="F213" s="359">
        <v>2</v>
      </c>
      <c r="G213" s="359"/>
      <c r="H213" s="359"/>
      <c r="I213" s="143"/>
      <c r="J213" s="358">
        <v>1</v>
      </c>
      <c r="K213" s="361">
        <f>SUM(Tabla202313[[#This Row],[ACOMPAÑANTE DE MOTOCICLETA]:[PEATÓN]])</f>
        <v>4</v>
      </c>
      <c r="N213" s="360" t="s">
        <v>1385</v>
      </c>
      <c r="O213" s="359">
        <v>1</v>
      </c>
      <c r="P213" s="359"/>
      <c r="Q213" s="359"/>
      <c r="R213" s="359"/>
      <c r="S213" s="359"/>
      <c r="T213" s="359"/>
      <c r="U213" s="143"/>
      <c r="V213" s="143"/>
      <c r="W213" s="358"/>
      <c r="X213" s="361">
        <f>SUM(Tabla20231319[[#This Row],[ACOMPAÑANTE DE MOTOCICLETA]:[PEATÓN]])</f>
        <v>1</v>
      </c>
    </row>
    <row r="214" spans="2:24" x14ac:dyDescent="0.25">
      <c r="B214" s="360" t="s">
        <v>1386</v>
      </c>
      <c r="C214" s="359">
        <v>1</v>
      </c>
      <c r="D214" s="359"/>
      <c r="E214" s="359">
        <v>1</v>
      </c>
      <c r="F214" s="359">
        <v>3</v>
      </c>
      <c r="G214" s="359"/>
      <c r="H214" s="359"/>
      <c r="I214" s="143"/>
      <c r="J214" s="358">
        <v>1</v>
      </c>
      <c r="K214" s="361">
        <f>SUM(Tabla202313[[#This Row],[ACOMPAÑANTE DE MOTOCICLETA]:[PEATÓN]])</f>
        <v>6</v>
      </c>
      <c r="N214" s="360" t="s">
        <v>1386</v>
      </c>
      <c r="O214" s="359"/>
      <c r="P214" s="359"/>
      <c r="Q214" s="359"/>
      <c r="R214" s="359">
        <v>1</v>
      </c>
      <c r="S214" s="359">
        <v>1</v>
      </c>
      <c r="T214" s="359"/>
      <c r="U214" s="143"/>
      <c r="V214" s="143"/>
      <c r="W214" s="358">
        <v>3</v>
      </c>
      <c r="X214" s="361">
        <f>SUM(Tabla20231319[[#This Row],[ACOMPAÑANTE DE MOTOCICLETA]:[PEATÓN]])</f>
        <v>5</v>
      </c>
    </row>
    <row r="215" spans="2:24" x14ac:dyDescent="0.25">
      <c r="B215" s="360" t="s">
        <v>1387</v>
      </c>
      <c r="C215" s="359"/>
      <c r="D215" s="359"/>
      <c r="E215" s="359">
        <v>1</v>
      </c>
      <c r="F215" s="359">
        <v>1</v>
      </c>
      <c r="G215" s="359"/>
      <c r="H215" s="359"/>
      <c r="I215" s="143"/>
      <c r="J215" s="358">
        <v>3</v>
      </c>
      <c r="K215" s="361">
        <f>SUM(Tabla202313[[#This Row],[ACOMPAÑANTE DE MOTOCICLETA]:[PEATÓN]])</f>
        <v>5</v>
      </c>
      <c r="N215" s="360" t="s">
        <v>1387</v>
      </c>
      <c r="O215" s="359"/>
      <c r="P215" s="359"/>
      <c r="Q215" s="359"/>
      <c r="R215" s="359">
        <v>1</v>
      </c>
      <c r="S215" s="359"/>
      <c r="T215" s="359"/>
      <c r="U215" s="143"/>
      <c r="V215" s="143"/>
      <c r="W215" s="358">
        <v>1</v>
      </c>
      <c r="X215" s="361">
        <f>SUM(Tabla20231319[[#This Row],[ACOMPAÑANTE DE MOTOCICLETA]:[PEATÓN]])</f>
        <v>2</v>
      </c>
    </row>
    <row r="216" spans="2:24" x14ac:dyDescent="0.25">
      <c r="B216" s="360" t="s">
        <v>1388</v>
      </c>
      <c r="C216" s="359">
        <v>1</v>
      </c>
      <c r="D216" s="359"/>
      <c r="E216" s="359"/>
      <c r="F216" s="359"/>
      <c r="G216" s="359"/>
      <c r="H216" s="359"/>
      <c r="I216" s="143"/>
      <c r="J216" s="358">
        <v>2</v>
      </c>
      <c r="K216" s="361">
        <f>SUM(Tabla202313[[#This Row],[ACOMPAÑANTE DE MOTOCICLETA]:[PEATÓN]])</f>
        <v>3</v>
      </c>
      <c r="N216" s="360" t="s">
        <v>1388</v>
      </c>
      <c r="O216" s="359"/>
      <c r="P216" s="359"/>
      <c r="Q216" s="359"/>
      <c r="R216" s="359">
        <v>3</v>
      </c>
      <c r="S216" s="359"/>
      <c r="T216" s="359"/>
      <c r="U216" s="143"/>
      <c r="V216" s="143"/>
      <c r="W216" s="358"/>
      <c r="X216" s="361">
        <f>SUM(Tabla20231319[[#This Row],[ACOMPAÑANTE DE MOTOCICLETA]:[PEATÓN]])</f>
        <v>3</v>
      </c>
    </row>
    <row r="217" spans="2:24" x14ac:dyDescent="0.25">
      <c r="B217" s="360" t="s">
        <v>1389</v>
      </c>
      <c r="C217" s="359"/>
      <c r="D217" s="359"/>
      <c r="E217" s="359"/>
      <c r="F217" s="359"/>
      <c r="G217" s="359"/>
      <c r="H217" s="359"/>
      <c r="I217" s="143"/>
      <c r="J217" s="358"/>
      <c r="K217" s="361">
        <f>SUM(Tabla202313[[#This Row],[ACOMPAÑANTE DE MOTOCICLETA]:[PEATÓN]])</f>
        <v>0</v>
      </c>
      <c r="N217" s="360" t="s">
        <v>1389</v>
      </c>
      <c r="O217" s="359">
        <v>1</v>
      </c>
      <c r="P217" s="359"/>
      <c r="Q217" s="359"/>
      <c r="R217" s="359"/>
      <c r="S217" s="359"/>
      <c r="T217" s="359"/>
      <c r="U217" s="143"/>
      <c r="V217" s="143"/>
      <c r="W217" s="358"/>
      <c r="X217" s="361">
        <f>SUM(Tabla20231319[[#This Row],[ACOMPAÑANTE DE MOTOCICLETA]:[PEATÓN]])</f>
        <v>1</v>
      </c>
    </row>
    <row r="218" spans="2:24" x14ac:dyDescent="0.25">
      <c r="B218" s="360" t="s">
        <v>1390</v>
      </c>
      <c r="C218" s="359"/>
      <c r="D218" s="359">
        <v>1</v>
      </c>
      <c r="E218" s="359">
        <v>1</v>
      </c>
      <c r="F218" s="357">
        <v>2</v>
      </c>
      <c r="G218" s="359"/>
      <c r="H218" s="359"/>
      <c r="I218" s="143"/>
      <c r="J218" s="358"/>
      <c r="K218" s="361">
        <f>SUM(Tabla202313[[#This Row],[ACOMPAÑANTE DE MOTOCICLETA]:[PEATÓN]])</f>
        <v>4</v>
      </c>
      <c r="N218" s="360" t="s">
        <v>1390</v>
      </c>
      <c r="O218" s="359"/>
      <c r="P218" s="359"/>
      <c r="Q218" s="359">
        <v>2</v>
      </c>
      <c r="R218" s="357">
        <v>2</v>
      </c>
      <c r="S218" s="359"/>
      <c r="T218" s="359"/>
      <c r="U218" s="143"/>
      <c r="V218" s="143"/>
      <c r="W218" s="358">
        <v>3</v>
      </c>
      <c r="X218" s="361">
        <f>SUM(Tabla20231319[[#This Row],[ACOMPAÑANTE DE MOTOCICLETA]:[PEATÓN]])</f>
        <v>7</v>
      </c>
    </row>
    <row r="219" spans="2:24" x14ac:dyDescent="0.25">
      <c r="B219" s="360" t="s">
        <v>1391</v>
      </c>
      <c r="C219" s="359"/>
      <c r="D219" s="359"/>
      <c r="E219" s="359"/>
      <c r="F219" s="359"/>
      <c r="G219" s="359"/>
      <c r="H219" s="359"/>
      <c r="I219" s="143"/>
      <c r="J219" s="358"/>
      <c r="K219" s="361">
        <f>SUM(Tabla202313[[#This Row],[ACOMPAÑANTE DE MOTOCICLETA]:[PEATÓN]])</f>
        <v>0</v>
      </c>
      <c r="N219" s="360" t="s">
        <v>1391</v>
      </c>
      <c r="O219" s="359"/>
      <c r="P219" s="359"/>
      <c r="Q219" s="359">
        <v>1</v>
      </c>
      <c r="R219" s="359">
        <v>1</v>
      </c>
      <c r="S219" s="359"/>
      <c r="T219" s="359"/>
      <c r="U219" s="143"/>
      <c r="V219" s="143"/>
      <c r="W219" s="358"/>
      <c r="X219" s="361">
        <f>SUM(Tabla20231319[[#This Row],[ACOMPAÑANTE DE MOTOCICLETA]:[PEATÓN]])</f>
        <v>2</v>
      </c>
    </row>
    <row r="220" spans="2:24" x14ac:dyDescent="0.25">
      <c r="B220" s="360" t="s">
        <v>1394</v>
      </c>
      <c r="C220" s="359"/>
      <c r="D220" s="359"/>
      <c r="E220" s="359"/>
      <c r="F220" s="359"/>
      <c r="G220" s="359"/>
      <c r="H220" s="359"/>
      <c r="I220" s="143"/>
      <c r="J220" s="444"/>
      <c r="K220" s="361">
        <f>SUM(Tabla202313[[#This Row],[ACOMPAÑANTE DE MOTOCICLETA]:[PEATÓN]])</f>
        <v>0</v>
      </c>
      <c r="N220" s="360" t="s">
        <v>1394</v>
      </c>
      <c r="O220" s="359"/>
      <c r="P220" s="359"/>
      <c r="Q220" s="359"/>
      <c r="R220" s="359"/>
      <c r="S220" s="359"/>
      <c r="T220" s="359"/>
      <c r="U220" s="143"/>
      <c r="V220" s="493"/>
      <c r="W220" s="444"/>
      <c r="X220" s="361">
        <f>SUM(Tabla20231319[[#This Row],[ACOMPAÑANTE DE MOTOCICLETA]:[PEATÓN]])</f>
        <v>0</v>
      </c>
    </row>
    <row r="221" spans="2:24" x14ac:dyDescent="0.25">
      <c r="B221" s="360" t="s">
        <v>1395</v>
      </c>
      <c r="C221" s="359"/>
      <c r="D221" s="359"/>
      <c r="E221" s="359"/>
      <c r="F221" s="359"/>
      <c r="G221" s="359"/>
      <c r="H221" s="359"/>
      <c r="I221" s="143"/>
      <c r="J221" s="358">
        <v>1</v>
      </c>
      <c r="K221" s="361">
        <f>SUM(Tabla202313[[#This Row],[ACOMPAÑANTE DE MOTOCICLETA]:[PEATÓN]])</f>
        <v>1</v>
      </c>
      <c r="N221" s="360" t="s">
        <v>1395</v>
      </c>
      <c r="O221" s="359"/>
      <c r="P221" s="359"/>
      <c r="Q221" s="359"/>
      <c r="R221" s="359"/>
      <c r="S221" s="359"/>
      <c r="T221" s="359"/>
      <c r="U221" s="143"/>
      <c r="V221" s="143"/>
      <c r="W221" s="358"/>
      <c r="X221" s="361">
        <f>SUM(Tabla20231319[[#This Row],[ACOMPAÑANTE DE MOTOCICLETA]:[PEATÓN]])</f>
        <v>0</v>
      </c>
    </row>
    <row r="222" spans="2:24" x14ac:dyDescent="0.25">
      <c r="B222" s="360" t="s">
        <v>440</v>
      </c>
      <c r="C222" s="359">
        <v>2</v>
      </c>
      <c r="D222" s="359">
        <v>1</v>
      </c>
      <c r="E222" s="359"/>
      <c r="F222" s="359">
        <v>4</v>
      </c>
      <c r="G222" s="359">
        <v>1</v>
      </c>
      <c r="H222" s="359"/>
      <c r="I222" s="143"/>
      <c r="J222" s="358"/>
      <c r="K222" s="361">
        <f>SUM(Tabla202313[[#This Row],[ACOMPAÑANTE DE MOTOCICLETA]:[PEATÓN]])</f>
        <v>8</v>
      </c>
      <c r="N222" s="360" t="s">
        <v>440</v>
      </c>
      <c r="O222" s="359"/>
      <c r="P222" s="359"/>
      <c r="Q222" s="359"/>
      <c r="R222" s="359">
        <v>3</v>
      </c>
      <c r="S222" s="359"/>
      <c r="T222" s="359"/>
      <c r="U222" s="143"/>
      <c r="V222" s="143"/>
      <c r="W222" s="358">
        <v>4</v>
      </c>
      <c r="X222" s="361">
        <f>SUM(Tabla20231319[[#This Row],[ACOMPAÑANTE DE MOTOCICLETA]:[PEATÓN]])</f>
        <v>7</v>
      </c>
    </row>
    <row r="223" spans="2:24" x14ac:dyDescent="0.25">
      <c r="B223" s="360" t="s">
        <v>248</v>
      </c>
      <c r="C223" s="359"/>
      <c r="D223" s="359"/>
      <c r="E223" s="359"/>
      <c r="F223" s="359"/>
      <c r="G223" s="359">
        <v>1</v>
      </c>
      <c r="H223" s="359"/>
      <c r="I223" s="143"/>
      <c r="J223" s="358">
        <v>1</v>
      </c>
      <c r="K223" s="361">
        <f>SUM(Tabla202313[[#This Row],[ACOMPAÑANTE DE MOTOCICLETA]:[PEATÓN]])</f>
        <v>2</v>
      </c>
      <c r="N223" s="360" t="s">
        <v>248</v>
      </c>
      <c r="O223" s="359"/>
      <c r="P223" s="359"/>
      <c r="Q223" s="359"/>
      <c r="R223" s="359">
        <v>1</v>
      </c>
      <c r="S223" s="359">
        <v>2</v>
      </c>
      <c r="T223" s="359"/>
      <c r="U223" s="143"/>
      <c r="V223" s="143"/>
      <c r="W223" s="358"/>
      <c r="X223" s="361">
        <f>SUM(Tabla20231319[[#This Row],[ACOMPAÑANTE DE MOTOCICLETA]:[PEATÓN]])</f>
        <v>3</v>
      </c>
    </row>
    <row r="224" spans="2:24" x14ac:dyDescent="0.25">
      <c r="B224" s="360" t="s">
        <v>1253</v>
      </c>
      <c r="C224" s="359"/>
      <c r="D224" s="359"/>
      <c r="E224" s="359"/>
      <c r="F224" s="359"/>
      <c r="G224" s="359"/>
      <c r="H224" s="359"/>
      <c r="I224" s="143"/>
      <c r="J224" s="444"/>
      <c r="K224" s="361">
        <f>SUM(Tabla202313[[#This Row],[ACOMPAÑANTE DE MOTOCICLETA]:[PEATÓN]])</f>
        <v>0</v>
      </c>
      <c r="N224" s="360" t="s">
        <v>1253</v>
      </c>
      <c r="O224" s="359"/>
      <c r="P224" s="359"/>
      <c r="Q224" s="359"/>
      <c r="R224" s="359"/>
      <c r="S224" s="359"/>
      <c r="T224" s="359"/>
      <c r="U224" s="143"/>
      <c r="V224" s="493"/>
      <c r="W224" s="444"/>
      <c r="X224" s="361">
        <f>SUM(Tabla20231319[[#This Row],[ACOMPAÑANTE DE MOTOCICLETA]:[PEATÓN]])</f>
        <v>0</v>
      </c>
    </row>
    <row r="225" spans="2:24" x14ac:dyDescent="0.25">
      <c r="B225" s="360" t="s">
        <v>716</v>
      </c>
      <c r="C225" s="359"/>
      <c r="D225" s="359"/>
      <c r="E225" s="359"/>
      <c r="F225" s="359"/>
      <c r="G225" s="359"/>
      <c r="H225" s="359"/>
      <c r="I225" s="143"/>
      <c r="J225" s="358"/>
      <c r="K225" s="361">
        <f>SUM(Tabla202313[[#This Row],[ACOMPAÑANTE DE MOTOCICLETA]:[PEATÓN]])</f>
        <v>0</v>
      </c>
      <c r="N225" s="360" t="s">
        <v>716</v>
      </c>
      <c r="O225" s="359"/>
      <c r="P225" s="359"/>
      <c r="Q225" s="359"/>
      <c r="R225" s="359">
        <v>2</v>
      </c>
      <c r="S225" s="359">
        <v>1</v>
      </c>
      <c r="T225" s="359"/>
      <c r="U225" s="143"/>
      <c r="V225" s="143"/>
      <c r="W225" s="358"/>
      <c r="X225" s="361">
        <f>SUM(Tabla20231319[[#This Row],[ACOMPAÑANTE DE MOTOCICLETA]:[PEATÓN]])</f>
        <v>3</v>
      </c>
    </row>
    <row r="226" spans="2:24" x14ac:dyDescent="0.25">
      <c r="B226" s="360" t="s">
        <v>371</v>
      </c>
      <c r="C226" s="359">
        <v>1</v>
      </c>
      <c r="D226" s="359"/>
      <c r="E226" s="359"/>
      <c r="F226" s="359"/>
      <c r="G226" s="359"/>
      <c r="H226" s="359"/>
      <c r="I226" s="143"/>
      <c r="J226" s="444">
        <v>1</v>
      </c>
      <c r="K226" s="361">
        <f>SUM(Tabla202313[[#This Row],[ACOMPAÑANTE DE MOTOCICLETA]:[PEATÓN]])</f>
        <v>2</v>
      </c>
      <c r="N226" s="360" t="s">
        <v>371</v>
      </c>
      <c r="O226" s="359"/>
      <c r="P226" s="359"/>
      <c r="Q226" s="359"/>
      <c r="R226" s="359"/>
      <c r="S226" s="359"/>
      <c r="T226" s="359"/>
      <c r="U226" s="143"/>
      <c r="V226" s="493"/>
      <c r="W226" s="444"/>
      <c r="X226" s="361">
        <f>SUM(Tabla20231319[[#This Row],[ACOMPAÑANTE DE MOTOCICLETA]:[PEATÓN]])</f>
        <v>0</v>
      </c>
    </row>
    <row r="227" spans="2:24" x14ac:dyDescent="0.25">
      <c r="B227" s="468" t="s">
        <v>1299</v>
      </c>
      <c r="C227" s="359"/>
      <c r="D227" s="359"/>
      <c r="E227" s="359"/>
      <c r="F227" s="359"/>
      <c r="G227" s="359"/>
      <c r="H227" s="359"/>
      <c r="I227" s="143"/>
      <c r="J227" s="444"/>
      <c r="K227" s="470">
        <f>SUM(Tabla202313[[#This Row],[ACOMPAÑANTE DE MOTOCICLETA]:[PEATÓN]])</f>
        <v>0</v>
      </c>
      <c r="N227" s="468" t="s">
        <v>1299</v>
      </c>
      <c r="O227" s="359">
        <v>1</v>
      </c>
      <c r="P227" s="359"/>
      <c r="Q227" s="359"/>
      <c r="R227" s="359"/>
      <c r="S227" s="359"/>
      <c r="T227" s="359"/>
      <c r="U227" s="143"/>
      <c r="V227" s="493"/>
      <c r="W227" s="444"/>
      <c r="X227" s="470">
        <f>SUM(Tabla20231319[[#This Row],[ACOMPAÑANTE DE MOTOCICLETA]:[PEATÓN]])</f>
        <v>1</v>
      </c>
    </row>
    <row r="228" spans="2:24" x14ac:dyDescent="0.25">
      <c r="B228" s="468" t="s">
        <v>2225</v>
      </c>
      <c r="C228" s="359"/>
      <c r="D228" s="359"/>
      <c r="E228" s="359"/>
      <c r="F228" s="359"/>
      <c r="G228" s="359"/>
      <c r="H228" s="359"/>
      <c r="I228" s="143"/>
      <c r="J228" s="444">
        <v>1</v>
      </c>
      <c r="K228" s="361">
        <f>SUM(Tabla202313[[#This Row],[ACOMPAÑANTE DE MOTOCICLETA]:[PEATÓN]])</f>
        <v>1</v>
      </c>
      <c r="N228" s="468" t="s">
        <v>724</v>
      </c>
      <c r="O228" s="359"/>
      <c r="P228" s="359">
        <v>1</v>
      </c>
      <c r="Q228" s="359"/>
      <c r="R228" s="359">
        <v>1</v>
      </c>
      <c r="S228" s="359"/>
      <c r="T228" s="359"/>
      <c r="U228" s="359"/>
      <c r="V228" s="494"/>
      <c r="W228" s="444"/>
      <c r="X228" s="470">
        <f>SUM(Tabla20231319[[#This Row],[ACOMPAÑANTE DE MOTOCICLETA]:[PEATÓN]])</f>
        <v>2</v>
      </c>
    </row>
    <row r="229" spans="2:24" x14ac:dyDescent="0.25">
      <c r="B229" s="468" t="s">
        <v>612</v>
      </c>
      <c r="C229" s="359"/>
      <c r="D229" s="359"/>
      <c r="E229" s="359"/>
      <c r="F229" s="359">
        <v>2</v>
      </c>
      <c r="G229" s="359"/>
      <c r="H229" s="359"/>
      <c r="I229" s="143"/>
      <c r="J229" s="444"/>
      <c r="K229" s="470">
        <f>SUM(Tabla202313[[#This Row],[ACOMPAÑANTE DE MOTOCICLETA]:[PEATÓN]])</f>
        <v>2</v>
      </c>
      <c r="N229" s="468" t="s">
        <v>2225</v>
      </c>
      <c r="O229" s="359"/>
      <c r="P229" s="359"/>
      <c r="Q229" s="359"/>
      <c r="R229" s="359"/>
      <c r="S229" s="359"/>
      <c r="T229" s="359"/>
      <c r="U229" s="143"/>
      <c r="V229" s="493"/>
      <c r="W229" s="444"/>
      <c r="X229" s="361">
        <f>SUM(Tabla20231319[[#This Row],[ACOMPAÑANTE DE MOTOCICLETA]:[PEATÓN]])</f>
        <v>0</v>
      </c>
    </row>
    <row r="230" spans="2:24" ht="15.75" x14ac:dyDescent="0.25">
      <c r="B230" s="356" t="s">
        <v>1086</v>
      </c>
      <c r="C230" s="353">
        <f t="shared" ref="C230:H230" si="23">SUBTOTAL(109,C210:C229)</f>
        <v>9</v>
      </c>
      <c r="D230" s="353">
        <f t="shared" si="23"/>
        <v>2</v>
      </c>
      <c r="E230" s="353">
        <f t="shared" si="23"/>
        <v>3</v>
      </c>
      <c r="F230" s="353">
        <f t="shared" si="23"/>
        <v>18</v>
      </c>
      <c r="G230" s="353">
        <f t="shared" si="23"/>
        <v>2</v>
      </c>
      <c r="H230" s="353">
        <f t="shared" si="23"/>
        <v>0</v>
      </c>
      <c r="I230" s="355">
        <f>SUM(I210:I229)</f>
        <v>0</v>
      </c>
      <c r="J230" s="354">
        <f>SUBTOTAL(109,J210:J228)</f>
        <v>16</v>
      </c>
      <c r="K230" s="353">
        <f>SUM(Tabla202313[[#This Row],[ACOMPAÑANTE DE MOTOCICLETA]:[PEATÓN]])</f>
        <v>50</v>
      </c>
      <c r="N230" s="468" t="s">
        <v>612</v>
      </c>
      <c r="O230" s="359"/>
      <c r="P230" s="359"/>
      <c r="Q230" s="359"/>
      <c r="R230" s="359"/>
      <c r="S230" s="359"/>
      <c r="T230" s="359"/>
      <c r="U230" s="143"/>
      <c r="V230" s="493">
        <v>1</v>
      </c>
      <c r="W230" s="444"/>
      <c r="X230" s="470">
        <f>SUM(Tabla20231319[[#This Row],[ACOMPAÑANTE DE MOTOCICLETA]:[PEATÓN]])</f>
        <v>1</v>
      </c>
    </row>
    <row r="231" spans="2:24" ht="15.75" x14ac:dyDescent="0.25">
      <c r="B231" s="441" t="s">
        <v>1994</v>
      </c>
      <c r="C231" s="477"/>
      <c r="D231" s="477"/>
      <c r="E231" s="477"/>
      <c r="F231" s="477"/>
      <c r="G231" s="477"/>
      <c r="H231" s="477"/>
      <c r="I231" s="478"/>
      <c r="J231" s="479"/>
      <c r="K231" s="477"/>
      <c r="N231" s="356" t="s">
        <v>1086</v>
      </c>
      <c r="O231" s="353">
        <f t="shared" ref="O231:T231" si="24">SUBTOTAL(109,O210:O230)</f>
        <v>5</v>
      </c>
      <c r="P231" s="353">
        <f t="shared" si="24"/>
        <v>1</v>
      </c>
      <c r="Q231" s="353">
        <f t="shared" si="24"/>
        <v>3</v>
      </c>
      <c r="R231" s="353">
        <f t="shared" si="24"/>
        <v>17</v>
      </c>
      <c r="S231" s="353">
        <f t="shared" si="24"/>
        <v>4</v>
      </c>
      <c r="T231" s="353">
        <f t="shared" si="24"/>
        <v>0</v>
      </c>
      <c r="U231" s="355">
        <f>SUM(U210:U230)</f>
        <v>0</v>
      </c>
      <c r="V231" s="355">
        <f>SUM(V210:V230)</f>
        <v>1</v>
      </c>
      <c r="W231" s="354">
        <f>SUBTOTAL(109,W210:W229)</f>
        <v>14</v>
      </c>
      <c r="X231" s="353">
        <f>SUM(Tabla20231319[[#This Row],[ACOMPAÑANTE DE MOTOCICLETA]:[PEATÓN]])</f>
        <v>45</v>
      </c>
    </row>
    <row r="232" spans="2:24" x14ac:dyDescent="0.25">
      <c r="B232" s="390" t="s">
        <v>2236</v>
      </c>
      <c r="C232" s="480"/>
      <c r="D232" s="480"/>
      <c r="E232" s="480"/>
      <c r="F232" s="480"/>
      <c r="G232" s="480"/>
      <c r="H232" s="480"/>
      <c r="I232" s="480"/>
      <c r="J232" s="481"/>
      <c r="K232" s="480"/>
      <c r="N232" s="441" t="s">
        <v>1994</v>
      </c>
      <c r="O232" s="351"/>
      <c r="P232" s="477"/>
      <c r="Q232" s="477"/>
      <c r="R232" s="477"/>
      <c r="S232" s="477"/>
      <c r="T232" s="477"/>
      <c r="U232" s="478"/>
      <c r="V232" s="495"/>
      <c r="W232" s="479"/>
      <c r="X232" s="477"/>
    </row>
    <row r="233" spans="2:24" x14ac:dyDescent="0.25">
      <c r="B233" s="352"/>
      <c r="C233" s="477"/>
      <c r="D233" s="477"/>
      <c r="E233" s="477"/>
      <c r="F233" s="477"/>
      <c r="G233" s="477"/>
      <c r="H233" s="477"/>
      <c r="I233" s="477"/>
      <c r="J233" s="479"/>
      <c r="K233" s="477"/>
      <c r="N233" s="390" t="s">
        <v>2241</v>
      </c>
      <c r="O233" s="359"/>
      <c r="P233" s="480"/>
      <c r="Q233" s="480"/>
      <c r="R233" s="480"/>
      <c r="S233" s="480"/>
      <c r="T233" s="480"/>
      <c r="U233" s="480"/>
      <c r="V233" s="481"/>
      <c r="W233" s="481"/>
      <c r="X233" s="480"/>
    </row>
    <row r="234" spans="2:24" x14ac:dyDescent="0.25">
      <c r="N234" s="390"/>
      <c r="O234" s="351"/>
      <c r="P234" s="477"/>
      <c r="Q234" s="477"/>
      <c r="R234" s="477"/>
      <c r="S234" s="477"/>
      <c r="T234" s="477"/>
      <c r="U234" s="477"/>
      <c r="V234" s="479"/>
      <c r="W234" s="479"/>
      <c r="X234" s="477"/>
    </row>
  </sheetData>
  <mergeCells count="60">
    <mergeCell ref="B78:C78"/>
    <mergeCell ref="B75:K75"/>
    <mergeCell ref="B76:C76"/>
    <mergeCell ref="B77:C77"/>
    <mergeCell ref="B2:I2"/>
    <mergeCell ref="B15:I15"/>
    <mergeCell ref="B34:I34"/>
    <mergeCell ref="B45:I45"/>
    <mergeCell ref="B60:I60"/>
    <mergeCell ref="B83:C83"/>
    <mergeCell ref="B84:C84"/>
    <mergeCell ref="B91:C91"/>
    <mergeCell ref="B92:C92"/>
    <mergeCell ref="B79:C79"/>
    <mergeCell ref="B80:C80"/>
    <mergeCell ref="B81:C81"/>
    <mergeCell ref="E171:E172"/>
    <mergeCell ref="F171:F172"/>
    <mergeCell ref="Z35:Z38"/>
    <mergeCell ref="AI95:AI98"/>
    <mergeCell ref="AI100:AI101"/>
    <mergeCell ref="AI102:AJ102"/>
    <mergeCell ref="B102:K102"/>
    <mergeCell ref="B82:C82"/>
    <mergeCell ref="B85:C85"/>
    <mergeCell ref="B86:C86"/>
    <mergeCell ref="B87:C87"/>
    <mergeCell ref="B88:C88"/>
    <mergeCell ref="B89:C89"/>
    <mergeCell ref="B95:C95"/>
    <mergeCell ref="B98:C98"/>
    <mergeCell ref="B96:C96"/>
    <mergeCell ref="AI92:AI94"/>
    <mergeCell ref="AL90:AL91"/>
    <mergeCell ref="B90:C90"/>
    <mergeCell ref="AM90:AM91"/>
    <mergeCell ref="B94:C94"/>
    <mergeCell ref="M186:M187"/>
    <mergeCell ref="I171:I172"/>
    <mergeCell ref="X186:AC186"/>
    <mergeCell ref="J171:J172"/>
    <mergeCell ref="B93:C93"/>
    <mergeCell ref="M171:M172"/>
    <mergeCell ref="N171:N172"/>
    <mergeCell ref="B171:B172"/>
    <mergeCell ref="C171:C172"/>
    <mergeCell ref="G171:G172"/>
    <mergeCell ref="H171:H172"/>
    <mergeCell ref="O171:O172"/>
    <mergeCell ref="P171:P172"/>
    <mergeCell ref="D171:D172"/>
    <mergeCell ref="K171:K172"/>
    <mergeCell ref="L171:L172"/>
    <mergeCell ref="AO90:AO91"/>
    <mergeCell ref="AK90:AK91"/>
    <mergeCell ref="AI90:AI91"/>
    <mergeCell ref="Q80:Q81"/>
    <mergeCell ref="O80:O81"/>
    <mergeCell ref="P80:P81"/>
    <mergeCell ref="AN90:AN91"/>
  </mergeCells>
  <pageMargins left="0.7" right="0.7" top="0.75" bottom="0.75" header="0.3" footer="0.3"/>
  <pageSetup orientation="portrait" r:id="rId1"/>
  <ignoredErrors>
    <ignoredError sqref="E62:E71" calculatedColumn="1"/>
    <ignoredError sqref="D32" formula="1"/>
  </ignoredErrors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B2:E559"/>
  <sheetViews>
    <sheetView topLeftCell="A85" workbookViewId="0">
      <selection activeCell="E214" sqref="E214"/>
    </sheetView>
  </sheetViews>
  <sheetFormatPr baseColWidth="10" defaultRowHeight="15" x14ac:dyDescent="0.25"/>
  <cols>
    <col min="2" max="2" width="19.42578125" customWidth="1"/>
    <col min="3" max="3" width="20.42578125" customWidth="1"/>
    <col min="4" max="4" width="14.7109375" customWidth="1"/>
    <col min="5" max="5" width="41.28515625" customWidth="1"/>
  </cols>
  <sheetData>
    <row r="2" spans="2:5" x14ac:dyDescent="0.25">
      <c r="B2" s="345" t="s">
        <v>1398</v>
      </c>
      <c r="C2" s="346" t="s">
        <v>1399</v>
      </c>
      <c r="D2" s="346" t="s">
        <v>1400</v>
      </c>
      <c r="E2" s="346" t="s">
        <v>1401</v>
      </c>
    </row>
    <row r="3" spans="2:5" x14ac:dyDescent="0.25">
      <c r="B3" s="347" t="s">
        <v>1398</v>
      </c>
      <c r="C3" s="348" t="s">
        <v>1399</v>
      </c>
      <c r="D3" s="348" t="s">
        <v>1400</v>
      </c>
      <c r="E3" s="348" t="s">
        <v>1402</v>
      </c>
    </row>
    <row r="4" spans="2:5" x14ac:dyDescent="0.25">
      <c r="B4" s="345" t="s">
        <v>1398</v>
      </c>
      <c r="C4" s="346" t="s">
        <v>1399</v>
      </c>
      <c r="D4" s="346" t="s">
        <v>1400</v>
      </c>
      <c r="E4" s="346" t="s">
        <v>1403</v>
      </c>
    </row>
    <row r="5" spans="2:5" x14ac:dyDescent="0.25">
      <c r="B5" s="347" t="s">
        <v>1398</v>
      </c>
      <c r="C5" s="348" t="s">
        <v>1399</v>
      </c>
      <c r="D5" s="348" t="s">
        <v>1400</v>
      </c>
      <c r="E5" s="348" t="s">
        <v>1404</v>
      </c>
    </row>
    <row r="6" spans="2:5" x14ac:dyDescent="0.25">
      <c r="B6" s="345" t="s">
        <v>1398</v>
      </c>
      <c r="C6" s="346" t="s">
        <v>1399</v>
      </c>
      <c r="D6" s="346" t="s">
        <v>1400</v>
      </c>
      <c r="E6" s="346" t="s">
        <v>1405</v>
      </c>
    </row>
    <row r="7" spans="2:5" x14ac:dyDescent="0.25">
      <c r="B7" s="347" t="s">
        <v>1398</v>
      </c>
      <c r="C7" s="348" t="s">
        <v>1399</v>
      </c>
      <c r="D7" s="348" t="s">
        <v>1400</v>
      </c>
      <c r="E7" s="348" t="s">
        <v>1406</v>
      </c>
    </row>
    <row r="8" spans="2:5" x14ac:dyDescent="0.25">
      <c r="B8" s="345" t="s">
        <v>1398</v>
      </c>
      <c r="C8" s="346" t="s">
        <v>1399</v>
      </c>
      <c r="D8" s="346" t="s">
        <v>1400</v>
      </c>
      <c r="E8" s="346" t="s">
        <v>1407</v>
      </c>
    </row>
    <row r="9" spans="2:5" x14ac:dyDescent="0.25">
      <c r="B9" s="347" t="s">
        <v>1398</v>
      </c>
      <c r="C9" s="348" t="s">
        <v>1399</v>
      </c>
      <c r="D9" s="348" t="s">
        <v>1400</v>
      </c>
      <c r="E9" s="348" t="s">
        <v>1408</v>
      </c>
    </row>
    <row r="10" spans="2:5" x14ac:dyDescent="0.25">
      <c r="B10" s="345" t="s">
        <v>1398</v>
      </c>
      <c r="C10" s="346" t="s">
        <v>1399</v>
      </c>
      <c r="D10" s="346" t="s">
        <v>1400</v>
      </c>
      <c r="E10" s="346" t="s">
        <v>1409</v>
      </c>
    </row>
    <row r="11" spans="2:5" x14ac:dyDescent="0.25">
      <c r="B11" s="347" t="s">
        <v>1398</v>
      </c>
      <c r="C11" s="348" t="s">
        <v>1399</v>
      </c>
      <c r="D11" s="348" t="s">
        <v>1400</v>
      </c>
      <c r="E11" s="348" t="s">
        <v>1410</v>
      </c>
    </row>
    <row r="12" spans="2:5" x14ac:dyDescent="0.25">
      <c r="B12" s="345" t="s">
        <v>1398</v>
      </c>
      <c r="C12" s="346" t="s">
        <v>1399</v>
      </c>
      <c r="D12" s="346" t="s">
        <v>1400</v>
      </c>
      <c r="E12" s="346" t="s">
        <v>1411</v>
      </c>
    </row>
    <row r="13" spans="2:5" x14ac:dyDescent="0.25">
      <c r="B13" s="347" t="s">
        <v>1398</v>
      </c>
      <c r="C13" s="348" t="s">
        <v>1399</v>
      </c>
      <c r="D13" s="348" t="s">
        <v>1400</v>
      </c>
      <c r="E13" s="348" t="s">
        <v>1412</v>
      </c>
    </row>
    <row r="14" spans="2:5" x14ac:dyDescent="0.25">
      <c r="B14" s="345" t="s">
        <v>1398</v>
      </c>
      <c r="C14" s="346" t="s">
        <v>1399</v>
      </c>
      <c r="D14" s="346" t="s">
        <v>1400</v>
      </c>
      <c r="E14" s="346" t="s">
        <v>1413</v>
      </c>
    </row>
    <row r="15" spans="2:5" x14ac:dyDescent="0.25">
      <c r="B15" s="347" t="s">
        <v>1398</v>
      </c>
      <c r="C15" s="348" t="s">
        <v>1399</v>
      </c>
      <c r="D15" s="348" t="s">
        <v>1400</v>
      </c>
      <c r="E15" s="348" t="s">
        <v>1414</v>
      </c>
    </row>
    <row r="16" spans="2:5" x14ac:dyDescent="0.25">
      <c r="B16" s="345" t="s">
        <v>1398</v>
      </c>
      <c r="C16" s="346" t="s">
        <v>1399</v>
      </c>
      <c r="D16" s="346" t="s">
        <v>1400</v>
      </c>
      <c r="E16" s="346" t="s">
        <v>1415</v>
      </c>
    </row>
    <row r="17" spans="2:5" x14ac:dyDescent="0.25">
      <c r="B17" s="347" t="s">
        <v>1398</v>
      </c>
      <c r="C17" s="348" t="s">
        <v>1399</v>
      </c>
      <c r="D17" s="348" t="s">
        <v>1400</v>
      </c>
      <c r="E17" s="348" t="s">
        <v>1416</v>
      </c>
    </row>
    <row r="18" spans="2:5" x14ac:dyDescent="0.25">
      <c r="B18" s="345" t="s">
        <v>1398</v>
      </c>
      <c r="C18" s="346" t="s">
        <v>1399</v>
      </c>
      <c r="D18" s="346" t="s">
        <v>1400</v>
      </c>
      <c r="E18" s="346" t="s">
        <v>1417</v>
      </c>
    </row>
    <row r="19" spans="2:5" x14ac:dyDescent="0.25">
      <c r="B19" s="347" t="s">
        <v>1398</v>
      </c>
      <c r="C19" s="348" t="s">
        <v>1399</v>
      </c>
      <c r="D19" s="348" t="s">
        <v>1400</v>
      </c>
      <c r="E19" s="348" t="s">
        <v>1418</v>
      </c>
    </row>
    <row r="20" spans="2:5" x14ac:dyDescent="0.25">
      <c r="B20" s="345" t="s">
        <v>1398</v>
      </c>
      <c r="C20" s="346" t="s">
        <v>1399</v>
      </c>
      <c r="D20" s="346" t="s">
        <v>1400</v>
      </c>
      <c r="E20" s="346" t="s">
        <v>1418</v>
      </c>
    </row>
    <row r="21" spans="2:5" x14ac:dyDescent="0.25">
      <c r="B21" s="347" t="s">
        <v>1398</v>
      </c>
      <c r="C21" s="348" t="s">
        <v>1399</v>
      </c>
      <c r="D21" s="348" t="s">
        <v>1400</v>
      </c>
      <c r="E21" s="348" t="s">
        <v>1419</v>
      </c>
    </row>
    <row r="22" spans="2:5" x14ac:dyDescent="0.25">
      <c r="B22" s="345" t="s">
        <v>1398</v>
      </c>
      <c r="C22" s="346" t="s">
        <v>1399</v>
      </c>
      <c r="D22" s="346" t="s">
        <v>1400</v>
      </c>
      <c r="E22" s="346" t="s">
        <v>1420</v>
      </c>
    </row>
    <row r="23" spans="2:5" x14ac:dyDescent="0.25">
      <c r="B23" s="347" t="s">
        <v>1398</v>
      </c>
      <c r="C23" s="348" t="s">
        <v>1399</v>
      </c>
      <c r="D23" s="348" t="s">
        <v>1400</v>
      </c>
      <c r="E23" s="348" t="s">
        <v>1421</v>
      </c>
    </row>
    <row r="24" spans="2:5" x14ac:dyDescent="0.25">
      <c r="B24" s="345" t="s">
        <v>1398</v>
      </c>
      <c r="C24" s="346" t="s">
        <v>1422</v>
      </c>
      <c r="D24" s="346" t="s">
        <v>1400</v>
      </c>
      <c r="E24" s="346" t="s">
        <v>1423</v>
      </c>
    </row>
    <row r="25" spans="2:5" x14ac:dyDescent="0.25">
      <c r="B25" s="347" t="s">
        <v>1398</v>
      </c>
      <c r="C25" s="348" t="s">
        <v>1422</v>
      </c>
      <c r="D25" s="348" t="s">
        <v>1400</v>
      </c>
      <c r="E25" s="348" t="s">
        <v>1424</v>
      </c>
    </row>
    <row r="26" spans="2:5" x14ac:dyDescent="0.25">
      <c r="B26" s="345" t="s">
        <v>1398</v>
      </c>
      <c r="C26" s="346" t="s">
        <v>1422</v>
      </c>
      <c r="D26" s="346" t="s">
        <v>1400</v>
      </c>
      <c r="E26" s="346" t="s">
        <v>1425</v>
      </c>
    </row>
    <row r="27" spans="2:5" x14ac:dyDescent="0.25">
      <c r="B27" s="347" t="s">
        <v>1398</v>
      </c>
      <c r="C27" s="348" t="s">
        <v>1422</v>
      </c>
      <c r="D27" s="348" t="s">
        <v>1400</v>
      </c>
      <c r="E27" s="348" t="s">
        <v>1403</v>
      </c>
    </row>
    <row r="28" spans="2:5" x14ac:dyDescent="0.25">
      <c r="B28" s="345" t="s">
        <v>1398</v>
      </c>
      <c r="C28" s="346" t="s">
        <v>1422</v>
      </c>
      <c r="D28" s="346" t="s">
        <v>1400</v>
      </c>
      <c r="E28" s="346" t="s">
        <v>1426</v>
      </c>
    </row>
    <row r="29" spans="2:5" x14ac:dyDescent="0.25">
      <c r="B29" s="347" t="s">
        <v>1398</v>
      </c>
      <c r="C29" s="348" t="s">
        <v>1422</v>
      </c>
      <c r="D29" s="348" t="s">
        <v>1400</v>
      </c>
      <c r="E29" s="348" t="s">
        <v>1427</v>
      </c>
    </row>
    <row r="30" spans="2:5" x14ac:dyDescent="0.25">
      <c r="B30" s="345" t="s">
        <v>1398</v>
      </c>
      <c r="C30" s="346" t="s">
        <v>1422</v>
      </c>
      <c r="D30" s="346" t="s">
        <v>1400</v>
      </c>
      <c r="E30" s="346" t="s">
        <v>1428</v>
      </c>
    </row>
    <row r="31" spans="2:5" x14ac:dyDescent="0.25">
      <c r="B31" s="347" t="s">
        <v>1398</v>
      </c>
      <c r="C31" s="348" t="s">
        <v>1422</v>
      </c>
      <c r="D31" s="348" t="s">
        <v>1400</v>
      </c>
      <c r="E31" s="348" t="s">
        <v>1429</v>
      </c>
    </row>
    <row r="32" spans="2:5" x14ac:dyDescent="0.25">
      <c r="B32" s="345" t="s">
        <v>1398</v>
      </c>
      <c r="C32" s="346" t="s">
        <v>1422</v>
      </c>
      <c r="D32" s="346" t="s">
        <v>1400</v>
      </c>
      <c r="E32" s="346" t="s">
        <v>1430</v>
      </c>
    </row>
    <row r="33" spans="2:5" x14ac:dyDescent="0.25">
      <c r="B33" s="347" t="s">
        <v>1398</v>
      </c>
      <c r="C33" s="348" t="s">
        <v>1422</v>
      </c>
      <c r="D33" s="348" t="s">
        <v>1400</v>
      </c>
      <c r="E33" s="348" t="s">
        <v>1431</v>
      </c>
    </row>
    <row r="34" spans="2:5" x14ac:dyDescent="0.25">
      <c r="B34" s="345" t="s">
        <v>1398</v>
      </c>
      <c r="C34" s="346" t="s">
        <v>1422</v>
      </c>
      <c r="D34" s="346" t="s">
        <v>1400</v>
      </c>
      <c r="E34" s="346" t="s">
        <v>1432</v>
      </c>
    </row>
    <row r="35" spans="2:5" x14ac:dyDescent="0.25">
      <c r="B35" s="347" t="s">
        <v>1398</v>
      </c>
      <c r="C35" s="348" t="s">
        <v>1422</v>
      </c>
      <c r="D35" s="348" t="s">
        <v>1400</v>
      </c>
      <c r="E35" s="348" t="s">
        <v>1433</v>
      </c>
    </row>
    <row r="36" spans="2:5" x14ac:dyDescent="0.25">
      <c r="B36" s="345" t="s">
        <v>1398</v>
      </c>
      <c r="C36" s="346" t="s">
        <v>1422</v>
      </c>
      <c r="D36" s="346" t="s">
        <v>1400</v>
      </c>
      <c r="E36" s="346" t="s">
        <v>1434</v>
      </c>
    </row>
    <row r="37" spans="2:5" x14ac:dyDescent="0.25">
      <c r="B37" s="347" t="s">
        <v>1398</v>
      </c>
      <c r="C37" s="348" t="s">
        <v>1422</v>
      </c>
      <c r="D37" s="348" t="s">
        <v>1400</v>
      </c>
      <c r="E37" s="348" t="s">
        <v>1435</v>
      </c>
    </row>
    <row r="38" spans="2:5" x14ac:dyDescent="0.25">
      <c r="B38" s="345" t="s">
        <v>1398</v>
      </c>
      <c r="C38" s="346" t="s">
        <v>1422</v>
      </c>
      <c r="D38" s="346" t="s">
        <v>1400</v>
      </c>
      <c r="E38" s="346" t="s">
        <v>1436</v>
      </c>
    </row>
    <row r="39" spans="2:5" x14ac:dyDescent="0.25">
      <c r="B39" s="347" t="s">
        <v>1398</v>
      </c>
      <c r="C39" s="348" t="s">
        <v>1422</v>
      </c>
      <c r="D39" s="348" t="s">
        <v>1400</v>
      </c>
      <c r="E39" s="348" t="s">
        <v>1437</v>
      </c>
    </row>
    <row r="40" spans="2:5" x14ac:dyDescent="0.25">
      <c r="B40" s="345" t="s">
        <v>1398</v>
      </c>
      <c r="C40" s="346" t="s">
        <v>1422</v>
      </c>
      <c r="D40" s="346" t="s">
        <v>1400</v>
      </c>
      <c r="E40" s="346" t="s">
        <v>1438</v>
      </c>
    </row>
    <row r="41" spans="2:5" x14ac:dyDescent="0.25">
      <c r="B41" s="347" t="s">
        <v>1398</v>
      </c>
      <c r="C41" s="348" t="s">
        <v>1422</v>
      </c>
      <c r="D41" s="348" t="s">
        <v>1400</v>
      </c>
      <c r="E41" s="348" t="s">
        <v>1439</v>
      </c>
    </row>
    <row r="42" spans="2:5" x14ac:dyDescent="0.25">
      <c r="B42" s="345" t="s">
        <v>1398</v>
      </c>
      <c r="C42" s="346" t="s">
        <v>1422</v>
      </c>
      <c r="D42" s="346" t="s">
        <v>1400</v>
      </c>
      <c r="E42" s="346" t="s">
        <v>1440</v>
      </c>
    </row>
    <row r="43" spans="2:5" x14ac:dyDescent="0.25">
      <c r="B43" s="347" t="s">
        <v>1398</v>
      </c>
      <c r="C43" s="348" t="s">
        <v>1422</v>
      </c>
      <c r="D43" s="348" t="s">
        <v>1400</v>
      </c>
      <c r="E43" s="348" t="s">
        <v>1441</v>
      </c>
    </row>
    <row r="44" spans="2:5" x14ac:dyDescent="0.25">
      <c r="B44" s="345" t="s">
        <v>1398</v>
      </c>
      <c r="C44" s="346" t="s">
        <v>1422</v>
      </c>
      <c r="D44" s="346" t="s">
        <v>1400</v>
      </c>
      <c r="E44" s="346" t="s">
        <v>1442</v>
      </c>
    </row>
    <row r="45" spans="2:5" x14ac:dyDescent="0.25">
      <c r="B45" s="347" t="s">
        <v>1398</v>
      </c>
      <c r="C45" s="348" t="s">
        <v>1422</v>
      </c>
      <c r="D45" s="348" t="s">
        <v>1400</v>
      </c>
      <c r="E45" s="348" t="s">
        <v>1443</v>
      </c>
    </row>
    <row r="46" spans="2:5" x14ac:dyDescent="0.25">
      <c r="B46" s="345" t="s">
        <v>1398</v>
      </c>
      <c r="C46" s="346" t="s">
        <v>1422</v>
      </c>
      <c r="D46" s="346" t="s">
        <v>1400</v>
      </c>
      <c r="E46" s="346" t="s">
        <v>1444</v>
      </c>
    </row>
    <row r="47" spans="2:5" x14ac:dyDescent="0.25">
      <c r="B47" s="347" t="s">
        <v>1398</v>
      </c>
      <c r="C47" s="348" t="s">
        <v>1422</v>
      </c>
      <c r="D47" s="348" t="s">
        <v>1400</v>
      </c>
      <c r="E47" s="348" t="s">
        <v>1445</v>
      </c>
    </row>
    <row r="48" spans="2:5" x14ac:dyDescent="0.25">
      <c r="B48" s="345" t="s">
        <v>1398</v>
      </c>
      <c r="C48" s="346" t="s">
        <v>1422</v>
      </c>
      <c r="D48" s="346" t="s">
        <v>1400</v>
      </c>
      <c r="E48" s="346" t="s">
        <v>1446</v>
      </c>
    </row>
    <row r="49" spans="2:5" x14ac:dyDescent="0.25">
      <c r="B49" s="347" t="s">
        <v>1398</v>
      </c>
      <c r="C49" s="348" t="s">
        <v>1422</v>
      </c>
      <c r="D49" s="348" t="s">
        <v>1400</v>
      </c>
      <c r="E49" s="348" t="s">
        <v>1447</v>
      </c>
    </row>
    <row r="50" spans="2:5" x14ac:dyDescent="0.25">
      <c r="B50" s="345" t="s">
        <v>1398</v>
      </c>
      <c r="C50" s="346" t="s">
        <v>1422</v>
      </c>
      <c r="D50" s="346" t="s">
        <v>1400</v>
      </c>
      <c r="E50" s="346" t="s">
        <v>1448</v>
      </c>
    </row>
    <row r="51" spans="2:5" x14ac:dyDescent="0.25">
      <c r="B51" s="347" t="s">
        <v>1398</v>
      </c>
      <c r="C51" s="348" t="s">
        <v>1422</v>
      </c>
      <c r="D51" s="348" t="s">
        <v>1400</v>
      </c>
      <c r="E51" s="348" t="s">
        <v>1449</v>
      </c>
    </row>
    <row r="52" spans="2:5" x14ac:dyDescent="0.25">
      <c r="B52" s="345" t="s">
        <v>1398</v>
      </c>
      <c r="C52" s="346" t="s">
        <v>1422</v>
      </c>
      <c r="D52" s="346" t="s">
        <v>1400</v>
      </c>
      <c r="E52" s="346" t="s">
        <v>1450</v>
      </c>
    </row>
    <row r="53" spans="2:5" x14ac:dyDescent="0.25">
      <c r="B53" s="347" t="s">
        <v>1398</v>
      </c>
      <c r="C53" s="348" t="s">
        <v>1422</v>
      </c>
      <c r="D53" s="348" t="s">
        <v>1400</v>
      </c>
      <c r="E53" s="348" t="s">
        <v>1451</v>
      </c>
    </row>
    <row r="54" spans="2:5" x14ac:dyDescent="0.25">
      <c r="B54" s="345" t="s">
        <v>1398</v>
      </c>
      <c r="C54" s="346" t="s">
        <v>1422</v>
      </c>
      <c r="D54" s="346" t="s">
        <v>1400</v>
      </c>
      <c r="E54" s="346" t="s">
        <v>1452</v>
      </c>
    </row>
    <row r="55" spans="2:5" x14ac:dyDescent="0.25">
      <c r="B55" s="347" t="s">
        <v>1398</v>
      </c>
      <c r="C55" s="348" t="s">
        <v>1422</v>
      </c>
      <c r="D55" s="348" t="s">
        <v>1400</v>
      </c>
      <c r="E55" s="348" t="s">
        <v>1453</v>
      </c>
    </row>
    <row r="56" spans="2:5" x14ac:dyDescent="0.25">
      <c r="B56" s="345" t="s">
        <v>1398</v>
      </c>
      <c r="C56" s="346" t="s">
        <v>1422</v>
      </c>
      <c r="D56" s="346" t="s">
        <v>1400</v>
      </c>
      <c r="E56" s="346" t="s">
        <v>1454</v>
      </c>
    </row>
    <row r="57" spans="2:5" x14ac:dyDescent="0.25">
      <c r="B57" s="347" t="s">
        <v>1398</v>
      </c>
      <c r="C57" s="348" t="s">
        <v>1422</v>
      </c>
      <c r="D57" s="348" t="s">
        <v>1400</v>
      </c>
      <c r="E57" s="348" t="s">
        <v>1455</v>
      </c>
    </row>
    <row r="58" spans="2:5" x14ac:dyDescent="0.25">
      <c r="B58" s="345" t="s">
        <v>1398</v>
      </c>
      <c r="C58" s="346" t="s">
        <v>1456</v>
      </c>
      <c r="D58" s="346" t="s">
        <v>1400</v>
      </c>
      <c r="E58" s="346" t="s">
        <v>1457</v>
      </c>
    </row>
    <row r="59" spans="2:5" x14ac:dyDescent="0.25">
      <c r="B59" s="347" t="s">
        <v>1398</v>
      </c>
      <c r="C59" s="348" t="s">
        <v>1456</v>
      </c>
      <c r="D59" s="348" t="s">
        <v>1400</v>
      </c>
      <c r="E59" s="348" t="s">
        <v>1458</v>
      </c>
    </row>
    <row r="60" spans="2:5" x14ac:dyDescent="0.25">
      <c r="B60" s="345" t="s">
        <v>1398</v>
      </c>
      <c r="C60" s="346" t="s">
        <v>1456</v>
      </c>
      <c r="D60" s="346" t="s">
        <v>1400</v>
      </c>
      <c r="E60" s="346" t="s">
        <v>1459</v>
      </c>
    </row>
    <row r="61" spans="2:5" x14ac:dyDescent="0.25">
      <c r="B61" s="347" t="s">
        <v>1398</v>
      </c>
      <c r="C61" s="348" t="s">
        <v>1456</v>
      </c>
      <c r="D61" s="348" t="s">
        <v>1400</v>
      </c>
      <c r="E61" s="348" t="s">
        <v>1460</v>
      </c>
    </row>
    <row r="62" spans="2:5" x14ac:dyDescent="0.25">
      <c r="B62" s="345" t="s">
        <v>1398</v>
      </c>
      <c r="C62" s="346" t="s">
        <v>1456</v>
      </c>
      <c r="D62" s="346" t="s">
        <v>1400</v>
      </c>
      <c r="E62" s="346" t="s">
        <v>1461</v>
      </c>
    </row>
    <row r="63" spans="2:5" x14ac:dyDescent="0.25">
      <c r="B63" s="347" t="s">
        <v>1398</v>
      </c>
      <c r="C63" s="348" t="s">
        <v>1456</v>
      </c>
      <c r="D63" s="348" t="s">
        <v>1400</v>
      </c>
      <c r="E63" s="348" t="s">
        <v>1462</v>
      </c>
    </row>
    <row r="64" spans="2:5" x14ac:dyDescent="0.25">
      <c r="B64" s="345" t="s">
        <v>1398</v>
      </c>
      <c r="C64" s="346" t="s">
        <v>1456</v>
      </c>
      <c r="D64" s="346" t="s">
        <v>1400</v>
      </c>
      <c r="E64" s="346" t="s">
        <v>1463</v>
      </c>
    </row>
    <row r="65" spans="2:5" x14ac:dyDescent="0.25">
      <c r="B65" s="347" t="s">
        <v>1398</v>
      </c>
      <c r="C65" s="348" t="s">
        <v>1456</v>
      </c>
      <c r="D65" s="348" t="s">
        <v>1400</v>
      </c>
      <c r="E65" s="348" t="s">
        <v>1464</v>
      </c>
    </row>
    <row r="66" spans="2:5" x14ac:dyDescent="0.25">
      <c r="B66" s="345" t="s">
        <v>1398</v>
      </c>
      <c r="C66" s="346" t="s">
        <v>1456</v>
      </c>
      <c r="D66" s="346" t="s">
        <v>1400</v>
      </c>
      <c r="E66" s="346" t="s">
        <v>1465</v>
      </c>
    </row>
    <row r="67" spans="2:5" x14ac:dyDescent="0.25">
      <c r="B67" s="347" t="s">
        <v>1398</v>
      </c>
      <c r="C67" s="348" t="s">
        <v>1456</v>
      </c>
      <c r="D67" s="348" t="s">
        <v>1400</v>
      </c>
      <c r="E67" s="348" t="s">
        <v>1466</v>
      </c>
    </row>
    <row r="68" spans="2:5" x14ac:dyDescent="0.25">
      <c r="B68" s="345" t="s">
        <v>1398</v>
      </c>
      <c r="C68" s="346" t="s">
        <v>1456</v>
      </c>
      <c r="D68" s="346" t="s">
        <v>1400</v>
      </c>
      <c r="E68" s="346" t="s">
        <v>1467</v>
      </c>
    </row>
    <row r="69" spans="2:5" x14ac:dyDescent="0.25">
      <c r="B69" s="347" t="s">
        <v>1398</v>
      </c>
      <c r="C69" s="348" t="s">
        <v>1456</v>
      </c>
      <c r="D69" s="348" t="s">
        <v>1400</v>
      </c>
      <c r="E69" s="348" t="s">
        <v>1468</v>
      </c>
    </row>
    <row r="70" spans="2:5" x14ac:dyDescent="0.25">
      <c r="B70" s="345" t="s">
        <v>1398</v>
      </c>
      <c r="C70" s="346" t="s">
        <v>1456</v>
      </c>
      <c r="D70" s="346" t="s">
        <v>1400</v>
      </c>
      <c r="E70" s="346" t="s">
        <v>1469</v>
      </c>
    </row>
    <row r="71" spans="2:5" x14ac:dyDescent="0.25">
      <c r="B71" s="347" t="s">
        <v>1398</v>
      </c>
      <c r="C71" s="348" t="s">
        <v>1456</v>
      </c>
      <c r="D71" s="348" t="s">
        <v>1400</v>
      </c>
      <c r="E71" s="348" t="s">
        <v>1470</v>
      </c>
    </row>
    <row r="72" spans="2:5" x14ac:dyDescent="0.25">
      <c r="B72" s="345" t="s">
        <v>1398</v>
      </c>
      <c r="C72" s="346" t="s">
        <v>1456</v>
      </c>
      <c r="D72" s="346" t="s">
        <v>1400</v>
      </c>
      <c r="E72" s="346" t="s">
        <v>1471</v>
      </c>
    </row>
    <row r="73" spans="2:5" x14ac:dyDescent="0.25">
      <c r="B73" s="347" t="s">
        <v>1398</v>
      </c>
      <c r="C73" s="348" t="s">
        <v>1456</v>
      </c>
      <c r="D73" s="348" t="s">
        <v>1400</v>
      </c>
      <c r="E73" s="348" t="s">
        <v>1472</v>
      </c>
    </row>
    <row r="74" spans="2:5" x14ac:dyDescent="0.25">
      <c r="B74" s="345" t="s">
        <v>1398</v>
      </c>
      <c r="C74" s="346" t="s">
        <v>1456</v>
      </c>
      <c r="D74" s="346" t="s">
        <v>1400</v>
      </c>
      <c r="E74" s="346" t="s">
        <v>1473</v>
      </c>
    </row>
    <row r="75" spans="2:5" x14ac:dyDescent="0.25">
      <c r="B75" s="347" t="s">
        <v>1398</v>
      </c>
      <c r="C75" s="348" t="s">
        <v>1456</v>
      </c>
      <c r="D75" s="348" t="s">
        <v>1400</v>
      </c>
      <c r="E75" s="348" t="s">
        <v>1474</v>
      </c>
    </row>
    <row r="76" spans="2:5" x14ac:dyDescent="0.25">
      <c r="B76" s="345" t="s">
        <v>1398</v>
      </c>
      <c r="C76" s="346" t="s">
        <v>1456</v>
      </c>
      <c r="D76" s="346" t="s">
        <v>1400</v>
      </c>
      <c r="E76" s="346" t="s">
        <v>1475</v>
      </c>
    </row>
    <row r="77" spans="2:5" x14ac:dyDescent="0.25">
      <c r="B77" s="347" t="s">
        <v>1398</v>
      </c>
      <c r="C77" s="348" t="s">
        <v>1456</v>
      </c>
      <c r="D77" s="348" t="s">
        <v>1400</v>
      </c>
      <c r="E77" s="348" t="s">
        <v>1476</v>
      </c>
    </row>
    <row r="78" spans="2:5" x14ac:dyDescent="0.25">
      <c r="B78" s="345" t="s">
        <v>1398</v>
      </c>
      <c r="C78" s="346" t="s">
        <v>1456</v>
      </c>
      <c r="D78" s="346" t="s">
        <v>1400</v>
      </c>
      <c r="E78" s="346" t="s">
        <v>1477</v>
      </c>
    </row>
    <row r="79" spans="2:5" x14ac:dyDescent="0.25">
      <c r="B79" s="347" t="s">
        <v>1398</v>
      </c>
      <c r="C79" s="348" t="s">
        <v>1456</v>
      </c>
      <c r="D79" s="348" t="s">
        <v>1400</v>
      </c>
      <c r="E79" s="348" t="s">
        <v>1478</v>
      </c>
    </row>
    <row r="80" spans="2:5" x14ac:dyDescent="0.25">
      <c r="B80" s="345" t="s">
        <v>1398</v>
      </c>
      <c r="C80" s="346" t="s">
        <v>1456</v>
      </c>
      <c r="D80" s="346" t="s">
        <v>1400</v>
      </c>
      <c r="E80" s="346" t="s">
        <v>1479</v>
      </c>
    </row>
    <row r="81" spans="2:5" x14ac:dyDescent="0.25">
      <c r="B81" s="347" t="s">
        <v>1398</v>
      </c>
      <c r="C81" s="348" t="s">
        <v>1456</v>
      </c>
      <c r="D81" s="348" t="s">
        <v>1400</v>
      </c>
      <c r="E81" s="348" t="s">
        <v>1480</v>
      </c>
    </row>
    <row r="82" spans="2:5" x14ac:dyDescent="0.25">
      <c r="B82" s="345" t="s">
        <v>1398</v>
      </c>
      <c r="C82" s="346" t="s">
        <v>1456</v>
      </c>
      <c r="D82" s="346" t="s">
        <v>1400</v>
      </c>
      <c r="E82" s="346" t="s">
        <v>1481</v>
      </c>
    </row>
    <row r="83" spans="2:5" x14ac:dyDescent="0.25">
      <c r="B83" s="347" t="s">
        <v>1398</v>
      </c>
      <c r="C83" s="348" t="s">
        <v>1456</v>
      </c>
      <c r="D83" s="348" t="s">
        <v>1400</v>
      </c>
      <c r="E83" s="348" t="s">
        <v>1482</v>
      </c>
    </row>
    <row r="84" spans="2:5" x14ac:dyDescent="0.25">
      <c r="B84" s="345" t="s">
        <v>1398</v>
      </c>
      <c r="C84" s="346" t="s">
        <v>1456</v>
      </c>
      <c r="D84" s="346" t="s">
        <v>1400</v>
      </c>
      <c r="E84" s="346" t="s">
        <v>1483</v>
      </c>
    </row>
    <row r="85" spans="2:5" x14ac:dyDescent="0.25">
      <c r="B85" s="347" t="s">
        <v>1398</v>
      </c>
      <c r="C85" s="348" t="s">
        <v>1456</v>
      </c>
      <c r="D85" s="348" t="s">
        <v>1400</v>
      </c>
      <c r="E85" s="348" t="s">
        <v>1484</v>
      </c>
    </row>
    <row r="86" spans="2:5" x14ac:dyDescent="0.25">
      <c r="B86" s="345" t="s">
        <v>1398</v>
      </c>
      <c r="C86" s="346" t="s">
        <v>1485</v>
      </c>
      <c r="D86" s="346" t="s">
        <v>1400</v>
      </c>
      <c r="E86" s="346" t="s">
        <v>1486</v>
      </c>
    </row>
    <row r="87" spans="2:5" x14ac:dyDescent="0.25">
      <c r="B87" s="347" t="s">
        <v>1398</v>
      </c>
      <c r="C87" s="348" t="s">
        <v>1485</v>
      </c>
      <c r="D87" s="348" t="s">
        <v>1400</v>
      </c>
      <c r="E87" s="348" t="s">
        <v>1487</v>
      </c>
    </row>
    <row r="88" spans="2:5" x14ac:dyDescent="0.25">
      <c r="B88" s="345" t="s">
        <v>1398</v>
      </c>
      <c r="C88" s="346" t="s">
        <v>1485</v>
      </c>
      <c r="D88" s="346" t="s">
        <v>1400</v>
      </c>
      <c r="E88" s="346" t="s">
        <v>1488</v>
      </c>
    </row>
    <row r="89" spans="2:5" x14ac:dyDescent="0.25">
      <c r="B89" s="347" t="s">
        <v>1398</v>
      </c>
      <c r="C89" s="348" t="s">
        <v>1485</v>
      </c>
      <c r="D89" s="348" t="s">
        <v>1400</v>
      </c>
      <c r="E89" s="348" t="s">
        <v>1489</v>
      </c>
    </row>
    <row r="90" spans="2:5" x14ac:dyDescent="0.25">
      <c r="B90" s="345" t="s">
        <v>1398</v>
      </c>
      <c r="C90" s="346" t="s">
        <v>1485</v>
      </c>
      <c r="D90" s="346" t="s">
        <v>1400</v>
      </c>
      <c r="E90" s="346" t="s">
        <v>1490</v>
      </c>
    </row>
    <row r="91" spans="2:5" x14ac:dyDescent="0.25">
      <c r="B91" s="347" t="s">
        <v>1398</v>
      </c>
      <c r="C91" s="348" t="s">
        <v>1485</v>
      </c>
      <c r="D91" s="348" t="s">
        <v>1400</v>
      </c>
      <c r="E91" s="348" t="s">
        <v>1491</v>
      </c>
    </row>
    <row r="92" spans="2:5" x14ac:dyDescent="0.25">
      <c r="B92" s="345" t="s">
        <v>1398</v>
      </c>
      <c r="C92" s="346" t="s">
        <v>1485</v>
      </c>
      <c r="D92" s="346" t="s">
        <v>1400</v>
      </c>
      <c r="E92" s="346" t="s">
        <v>1492</v>
      </c>
    </row>
    <row r="93" spans="2:5" x14ac:dyDescent="0.25">
      <c r="B93" s="347" t="s">
        <v>1398</v>
      </c>
      <c r="C93" s="348" t="s">
        <v>1485</v>
      </c>
      <c r="D93" s="348" t="s">
        <v>1400</v>
      </c>
      <c r="E93" s="348" t="s">
        <v>1493</v>
      </c>
    </row>
    <row r="94" spans="2:5" x14ac:dyDescent="0.25">
      <c r="B94" s="345" t="s">
        <v>1398</v>
      </c>
      <c r="C94" s="346" t="s">
        <v>1485</v>
      </c>
      <c r="D94" s="346" t="s">
        <v>1400</v>
      </c>
      <c r="E94" s="346" t="s">
        <v>1494</v>
      </c>
    </row>
    <row r="95" spans="2:5" x14ac:dyDescent="0.25">
      <c r="B95" s="347" t="s">
        <v>1398</v>
      </c>
      <c r="C95" s="348" t="s">
        <v>1485</v>
      </c>
      <c r="D95" s="348" t="s">
        <v>1400</v>
      </c>
      <c r="E95" s="348" t="s">
        <v>1495</v>
      </c>
    </row>
    <row r="96" spans="2:5" x14ac:dyDescent="0.25">
      <c r="B96" s="345" t="s">
        <v>1398</v>
      </c>
      <c r="C96" s="346" t="s">
        <v>1485</v>
      </c>
      <c r="D96" s="346" t="s">
        <v>1400</v>
      </c>
      <c r="E96" s="346" t="s">
        <v>1496</v>
      </c>
    </row>
    <row r="97" spans="2:5" x14ac:dyDescent="0.25">
      <c r="B97" s="347" t="s">
        <v>1398</v>
      </c>
      <c r="C97" s="348" t="s">
        <v>1485</v>
      </c>
      <c r="D97" s="348" t="s">
        <v>1400</v>
      </c>
      <c r="E97" s="348" t="s">
        <v>1497</v>
      </c>
    </row>
    <row r="98" spans="2:5" x14ac:dyDescent="0.25">
      <c r="B98" s="345" t="s">
        <v>1398</v>
      </c>
      <c r="C98" s="346" t="s">
        <v>1485</v>
      </c>
      <c r="D98" s="346" t="s">
        <v>1400</v>
      </c>
      <c r="E98" s="346" t="s">
        <v>1498</v>
      </c>
    </row>
    <row r="99" spans="2:5" x14ac:dyDescent="0.25">
      <c r="B99" s="347" t="s">
        <v>1398</v>
      </c>
      <c r="C99" s="348" t="s">
        <v>1485</v>
      </c>
      <c r="D99" s="348" t="s">
        <v>1400</v>
      </c>
      <c r="E99" s="348" t="s">
        <v>1499</v>
      </c>
    </row>
    <row r="100" spans="2:5" x14ac:dyDescent="0.25">
      <c r="B100" s="345" t="s">
        <v>1398</v>
      </c>
      <c r="C100" s="346" t="s">
        <v>1485</v>
      </c>
      <c r="D100" s="346" t="s">
        <v>1400</v>
      </c>
      <c r="E100" s="346" t="s">
        <v>1500</v>
      </c>
    </row>
    <row r="101" spans="2:5" x14ac:dyDescent="0.25">
      <c r="B101" s="347" t="s">
        <v>1398</v>
      </c>
      <c r="C101" s="348" t="s">
        <v>1485</v>
      </c>
      <c r="D101" s="348" t="s">
        <v>1400</v>
      </c>
      <c r="E101" s="348" t="s">
        <v>1501</v>
      </c>
    </row>
    <row r="102" spans="2:5" x14ac:dyDescent="0.25">
      <c r="B102" s="345" t="s">
        <v>1398</v>
      </c>
      <c r="C102" s="346" t="s">
        <v>1485</v>
      </c>
      <c r="D102" s="346" t="s">
        <v>1400</v>
      </c>
      <c r="E102" s="346" t="s">
        <v>1502</v>
      </c>
    </row>
    <row r="103" spans="2:5" x14ac:dyDescent="0.25">
      <c r="B103" s="347" t="s">
        <v>1398</v>
      </c>
      <c r="C103" s="348" t="s">
        <v>1485</v>
      </c>
      <c r="D103" s="348" t="s">
        <v>1400</v>
      </c>
      <c r="E103" s="348" t="s">
        <v>1503</v>
      </c>
    </row>
    <row r="104" spans="2:5" x14ac:dyDescent="0.25">
      <c r="B104" s="345" t="s">
        <v>1398</v>
      </c>
      <c r="C104" s="346" t="s">
        <v>1485</v>
      </c>
      <c r="D104" s="346" t="s">
        <v>1400</v>
      </c>
      <c r="E104" s="346" t="s">
        <v>1504</v>
      </c>
    </row>
    <row r="105" spans="2:5" x14ac:dyDescent="0.25">
      <c r="B105" s="347" t="s">
        <v>1398</v>
      </c>
      <c r="C105" s="348" t="s">
        <v>1485</v>
      </c>
      <c r="D105" s="348" t="s">
        <v>1400</v>
      </c>
      <c r="E105" s="348" t="s">
        <v>1505</v>
      </c>
    </row>
    <row r="106" spans="2:5" x14ac:dyDescent="0.25">
      <c r="B106" s="345" t="s">
        <v>1398</v>
      </c>
      <c r="C106" s="346" t="s">
        <v>1485</v>
      </c>
      <c r="D106" s="346" t="s">
        <v>1400</v>
      </c>
      <c r="E106" s="346" t="s">
        <v>1506</v>
      </c>
    </row>
    <row r="107" spans="2:5" x14ac:dyDescent="0.25">
      <c r="B107" s="347" t="s">
        <v>1398</v>
      </c>
      <c r="C107" s="348" t="s">
        <v>1485</v>
      </c>
      <c r="D107" s="348" t="s">
        <v>1400</v>
      </c>
      <c r="E107" s="348" t="s">
        <v>1507</v>
      </c>
    </row>
    <row r="108" spans="2:5" x14ac:dyDescent="0.25">
      <c r="B108" s="345" t="s">
        <v>1398</v>
      </c>
      <c r="C108" s="346" t="s">
        <v>1485</v>
      </c>
      <c r="D108" s="346" t="s">
        <v>1400</v>
      </c>
      <c r="E108" s="346" t="s">
        <v>1508</v>
      </c>
    </row>
    <row r="109" spans="2:5" x14ac:dyDescent="0.25">
      <c r="B109" s="347" t="s">
        <v>1398</v>
      </c>
      <c r="C109" s="348" t="s">
        <v>1485</v>
      </c>
      <c r="D109" s="348" t="s">
        <v>1400</v>
      </c>
      <c r="E109" s="348" t="s">
        <v>1509</v>
      </c>
    </row>
    <row r="110" spans="2:5" x14ac:dyDescent="0.25">
      <c r="B110" s="345" t="s">
        <v>1398</v>
      </c>
      <c r="C110" s="346" t="s">
        <v>1485</v>
      </c>
      <c r="D110" s="346" t="s">
        <v>1400</v>
      </c>
      <c r="E110" s="346" t="s">
        <v>1510</v>
      </c>
    </row>
    <row r="111" spans="2:5" x14ac:dyDescent="0.25">
      <c r="B111" s="347" t="s">
        <v>1398</v>
      </c>
      <c r="C111" s="348" t="s">
        <v>1485</v>
      </c>
      <c r="D111" s="348" t="s">
        <v>1400</v>
      </c>
      <c r="E111" s="348" t="s">
        <v>1511</v>
      </c>
    </row>
    <row r="112" spans="2:5" x14ac:dyDescent="0.25">
      <c r="B112" s="345" t="s">
        <v>1398</v>
      </c>
      <c r="C112" s="346" t="s">
        <v>1485</v>
      </c>
      <c r="D112" s="346" t="s">
        <v>1400</v>
      </c>
      <c r="E112" s="346" t="s">
        <v>1512</v>
      </c>
    </row>
    <row r="113" spans="2:5" x14ac:dyDescent="0.25">
      <c r="B113" s="347" t="s">
        <v>1398</v>
      </c>
      <c r="C113" s="348" t="s">
        <v>1485</v>
      </c>
      <c r="D113" s="348" t="s">
        <v>1400</v>
      </c>
      <c r="E113" s="348" t="s">
        <v>1513</v>
      </c>
    </row>
    <row r="114" spans="2:5" x14ac:dyDescent="0.25">
      <c r="B114" s="345" t="s">
        <v>1398</v>
      </c>
      <c r="C114" s="346" t="s">
        <v>1485</v>
      </c>
      <c r="D114" s="346" t="s">
        <v>1400</v>
      </c>
      <c r="E114" s="346" t="s">
        <v>1514</v>
      </c>
    </row>
    <row r="115" spans="2:5" x14ac:dyDescent="0.25">
      <c r="B115" s="347" t="s">
        <v>1398</v>
      </c>
      <c r="C115" s="348" t="s">
        <v>1485</v>
      </c>
      <c r="D115" s="348" t="s">
        <v>1400</v>
      </c>
      <c r="E115" s="348" t="s">
        <v>1515</v>
      </c>
    </row>
    <row r="116" spans="2:5" x14ac:dyDescent="0.25">
      <c r="B116" s="345" t="s">
        <v>1398</v>
      </c>
      <c r="C116" s="346" t="s">
        <v>1485</v>
      </c>
      <c r="D116" s="346" t="s">
        <v>1400</v>
      </c>
      <c r="E116" s="346" t="s">
        <v>1516</v>
      </c>
    </row>
    <row r="117" spans="2:5" x14ac:dyDescent="0.25">
      <c r="B117" s="347" t="s">
        <v>1398</v>
      </c>
      <c r="C117" s="348" t="s">
        <v>1485</v>
      </c>
      <c r="D117" s="348" t="s">
        <v>1400</v>
      </c>
      <c r="E117" s="348" t="s">
        <v>1517</v>
      </c>
    </row>
    <row r="118" spans="2:5" x14ac:dyDescent="0.25">
      <c r="B118" s="345" t="s">
        <v>1398</v>
      </c>
      <c r="C118" s="346" t="s">
        <v>1485</v>
      </c>
      <c r="D118" s="346" t="s">
        <v>1400</v>
      </c>
      <c r="E118" s="346" t="s">
        <v>1518</v>
      </c>
    </row>
    <row r="119" spans="2:5" x14ac:dyDescent="0.25">
      <c r="B119" s="347" t="s">
        <v>1398</v>
      </c>
      <c r="C119" s="348" t="s">
        <v>1519</v>
      </c>
      <c r="D119" s="348" t="s">
        <v>1400</v>
      </c>
      <c r="E119" s="348" t="s">
        <v>1520</v>
      </c>
    </row>
    <row r="120" spans="2:5" x14ac:dyDescent="0.25">
      <c r="B120" s="345" t="s">
        <v>1398</v>
      </c>
      <c r="C120" s="346" t="s">
        <v>1519</v>
      </c>
      <c r="D120" s="346" t="s">
        <v>1400</v>
      </c>
      <c r="E120" s="346" t="s">
        <v>1521</v>
      </c>
    </row>
    <row r="121" spans="2:5" x14ac:dyDescent="0.25">
      <c r="B121" s="347" t="s">
        <v>1398</v>
      </c>
      <c r="C121" s="348" t="s">
        <v>1519</v>
      </c>
      <c r="D121" s="348" t="s">
        <v>1400</v>
      </c>
      <c r="E121" s="348" t="s">
        <v>1522</v>
      </c>
    </row>
    <row r="122" spans="2:5" x14ac:dyDescent="0.25">
      <c r="B122" s="345" t="s">
        <v>1398</v>
      </c>
      <c r="C122" s="346" t="s">
        <v>1519</v>
      </c>
      <c r="D122" s="346" t="s">
        <v>1400</v>
      </c>
      <c r="E122" s="346" t="s">
        <v>1523</v>
      </c>
    </row>
    <row r="123" spans="2:5" x14ac:dyDescent="0.25">
      <c r="B123" s="347" t="s">
        <v>1398</v>
      </c>
      <c r="C123" s="348" t="s">
        <v>1519</v>
      </c>
      <c r="D123" s="348" t="s">
        <v>1400</v>
      </c>
      <c r="E123" s="348" t="s">
        <v>1524</v>
      </c>
    </row>
    <row r="124" spans="2:5" x14ac:dyDescent="0.25">
      <c r="B124" s="345" t="s">
        <v>1398</v>
      </c>
      <c r="C124" s="346" t="s">
        <v>1519</v>
      </c>
      <c r="D124" s="346" t="s">
        <v>1400</v>
      </c>
      <c r="E124" s="346" t="s">
        <v>1525</v>
      </c>
    </row>
    <row r="125" spans="2:5" x14ac:dyDescent="0.25">
      <c r="B125" s="347" t="s">
        <v>1398</v>
      </c>
      <c r="C125" s="348" t="s">
        <v>1519</v>
      </c>
      <c r="D125" s="348" t="s">
        <v>1400</v>
      </c>
      <c r="E125" s="348" t="s">
        <v>1526</v>
      </c>
    </row>
    <row r="126" spans="2:5" x14ac:dyDescent="0.25">
      <c r="B126" s="345" t="s">
        <v>1398</v>
      </c>
      <c r="C126" s="346" t="s">
        <v>1519</v>
      </c>
      <c r="D126" s="346" t="s">
        <v>1400</v>
      </c>
      <c r="E126" s="346" t="s">
        <v>1527</v>
      </c>
    </row>
    <row r="127" spans="2:5" x14ac:dyDescent="0.25">
      <c r="B127" s="347" t="s">
        <v>1398</v>
      </c>
      <c r="C127" s="348" t="s">
        <v>1519</v>
      </c>
      <c r="D127" s="348" t="s">
        <v>1400</v>
      </c>
      <c r="E127" s="348" t="s">
        <v>1528</v>
      </c>
    </row>
    <row r="128" spans="2:5" x14ac:dyDescent="0.25">
      <c r="B128" s="345" t="s">
        <v>1398</v>
      </c>
      <c r="C128" s="346" t="s">
        <v>1519</v>
      </c>
      <c r="D128" s="346" t="s">
        <v>1400</v>
      </c>
      <c r="E128" s="346" t="s">
        <v>1529</v>
      </c>
    </row>
    <row r="129" spans="2:5" x14ac:dyDescent="0.25">
      <c r="B129" s="347" t="s">
        <v>1398</v>
      </c>
      <c r="C129" s="348" t="s">
        <v>1519</v>
      </c>
      <c r="D129" s="348" t="s">
        <v>1400</v>
      </c>
      <c r="E129" s="348" t="s">
        <v>1530</v>
      </c>
    </row>
    <row r="130" spans="2:5" x14ac:dyDescent="0.25">
      <c r="B130" s="345" t="s">
        <v>1398</v>
      </c>
      <c r="C130" s="346" t="s">
        <v>1519</v>
      </c>
      <c r="D130" s="346" t="s">
        <v>1400</v>
      </c>
      <c r="E130" s="346" t="s">
        <v>1531</v>
      </c>
    </row>
    <row r="131" spans="2:5" x14ac:dyDescent="0.25">
      <c r="B131" s="347" t="s">
        <v>1398</v>
      </c>
      <c r="C131" s="348" t="s">
        <v>1519</v>
      </c>
      <c r="D131" s="348" t="s">
        <v>1400</v>
      </c>
      <c r="E131" s="348" t="s">
        <v>1532</v>
      </c>
    </row>
    <row r="132" spans="2:5" x14ac:dyDescent="0.25">
      <c r="B132" s="345" t="s">
        <v>1398</v>
      </c>
      <c r="C132" s="346" t="s">
        <v>1519</v>
      </c>
      <c r="D132" s="346" t="s">
        <v>1400</v>
      </c>
      <c r="E132" s="346" t="s">
        <v>1533</v>
      </c>
    </row>
    <row r="133" spans="2:5" x14ac:dyDescent="0.25">
      <c r="B133" s="347" t="s">
        <v>1398</v>
      </c>
      <c r="C133" s="348" t="s">
        <v>1519</v>
      </c>
      <c r="D133" s="348" t="s">
        <v>1400</v>
      </c>
      <c r="E133" s="348" t="s">
        <v>1534</v>
      </c>
    </row>
    <row r="134" spans="2:5" x14ac:dyDescent="0.25">
      <c r="B134" s="345" t="s">
        <v>1398</v>
      </c>
      <c r="C134" s="346" t="s">
        <v>1519</v>
      </c>
      <c r="D134" s="346" t="s">
        <v>1400</v>
      </c>
      <c r="E134" s="346" t="s">
        <v>1535</v>
      </c>
    </row>
    <row r="135" spans="2:5" x14ac:dyDescent="0.25">
      <c r="B135" s="347" t="s">
        <v>1398</v>
      </c>
      <c r="C135" s="348" t="s">
        <v>1519</v>
      </c>
      <c r="D135" s="348" t="s">
        <v>1400</v>
      </c>
      <c r="E135" s="348" t="s">
        <v>1536</v>
      </c>
    </row>
    <row r="136" spans="2:5" x14ac:dyDescent="0.25">
      <c r="B136" s="345" t="s">
        <v>1398</v>
      </c>
      <c r="C136" s="346" t="s">
        <v>1519</v>
      </c>
      <c r="D136" s="346" t="s">
        <v>1400</v>
      </c>
      <c r="E136" s="346" t="s">
        <v>1537</v>
      </c>
    </row>
    <row r="137" spans="2:5" x14ac:dyDescent="0.25">
      <c r="B137" s="347" t="s">
        <v>1398</v>
      </c>
      <c r="C137" s="348" t="s">
        <v>1519</v>
      </c>
      <c r="D137" s="348" t="s">
        <v>1400</v>
      </c>
      <c r="E137" s="348" t="s">
        <v>1538</v>
      </c>
    </row>
    <row r="138" spans="2:5" x14ac:dyDescent="0.25">
      <c r="B138" s="345" t="s">
        <v>1398</v>
      </c>
      <c r="C138" s="346" t="s">
        <v>1519</v>
      </c>
      <c r="D138" s="346" t="s">
        <v>1400</v>
      </c>
      <c r="E138" s="346" t="s">
        <v>1539</v>
      </c>
    </row>
    <row r="139" spans="2:5" x14ac:dyDescent="0.25">
      <c r="B139" s="347" t="s">
        <v>1398</v>
      </c>
      <c r="C139" s="348" t="s">
        <v>1519</v>
      </c>
      <c r="D139" s="348" t="s">
        <v>1400</v>
      </c>
      <c r="E139" s="348" t="s">
        <v>1540</v>
      </c>
    </row>
    <row r="140" spans="2:5" x14ac:dyDescent="0.25">
      <c r="B140" s="345" t="s">
        <v>1398</v>
      </c>
      <c r="C140" s="346" t="s">
        <v>1519</v>
      </c>
      <c r="D140" s="346" t="s">
        <v>1400</v>
      </c>
      <c r="E140" s="346" t="s">
        <v>1541</v>
      </c>
    </row>
    <row r="141" spans="2:5" x14ac:dyDescent="0.25">
      <c r="B141" s="347" t="s">
        <v>1398</v>
      </c>
      <c r="C141" s="348" t="s">
        <v>1519</v>
      </c>
      <c r="D141" s="348" t="s">
        <v>1400</v>
      </c>
      <c r="E141" s="348" t="s">
        <v>1542</v>
      </c>
    </row>
    <row r="142" spans="2:5" x14ac:dyDescent="0.25">
      <c r="B142" s="345" t="s">
        <v>1398</v>
      </c>
      <c r="C142" s="346" t="s">
        <v>1519</v>
      </c>
      <c r="D142" s="346" t="s">
        <v>1400</v>
      </c>
      <c r="E142" s="346" t="s">
        <v>1543</v>
      </c>
    </row>
    <row r="143" spans="2:5" x14ac:dyDescent="0.25">
      <c r="B143" s="347" t="s">
        <v>1398</v>
      </c>
      <c r="C143" s="348" t="s">
        <v>1519</v>
      </c>
      <c r="D143" s="348" t="s">
        <v>1400</v>
      </c>
      <c r="E143" s="348" t="s">
        <v>1544</v>
      </c>
    </row>
    <row r="144" spans="2:5" x14ac:dyDescent="0.25">
      <c r="B144" s="345" t="s">
        <v>1398</v>
      </c>
      <c r="C144" s="346" t="s">
        <v>1519</v>
      </c>
      <c r="D144" s="346" t="s">
        <v>1400</v>
      </c>
      <c r="E144" s="346" t="s">
        <v>1545</v>
      </c>
    </row>
    <row r="145" spans="2:5" x14ac:dyDescent="0.25">
      <c r="B145" s="347" t="s">
        <v>1398</v>
      </c>
      <c r="C145" s="348" t="s">
        <v>1519</v>
      </c>
      <c r="D145" s="348" t="s">
        <v>1400</v>
      </c>
      <c r="E145" s="348" t="s">
        <v>1546</v>
      </c>
    </row>
    <row r="146" spans="2:5" x14ac:dyDescent="0.25">
      <c r="B146" s="345" t="s">
        <v>1398</v>
      </c>
      <c r="C146" s="346" t="s">
        <v>1519</v>
      </c>
      <c r="D146" s="346" t="s">
        <v>1400</v>
      </c>
      <c r="E146" s="346" t="s">
        <v>1547</v>
      </c>
    </row>
    <row r="147" spans="2:5" x14ac:dyDescent="0.25">
      <c r="B147" s="347" t="s">
        <v>1398</v>
      </c>
      <c r="C147" s="348" t="s">
        <v>1519</v>
      </c>
      <c r="D147" s="348" t="s">
        <v>1400</v>
      </c>
      <c r="E147" s="348" t="s">
        <v>1548</v>
      </c>
    </row>
    <row r="148" spans="2:5" x14ac:dyDescent="0.25">
      <c r="B148" s="345" t="s">
        <v>1398</v>
      </c>
      <c r="C148" s="346" t="s">
        <v>1519</v>
      </c>
      <c r="D148" s="346" t="s">
        <v>1400</v>
      </c>
      <c r="E148" s="346" t="s">
        <v>1549</v>
      </c>
    </row>
    <row r="149" spans="2:5" x14ac:dyDescent="0.25">
      <c r="B149" s="347" t="s">
        <v>1398</v>
      </c>
      <c r="C149" s="348" t="s">
        <v>1519</v>
      </c>
      <c r="D149" s="348" t="s">
        <v>1400</v>
      </c>
      <c r="E149" s="348" t="s">
        <v>1550</v>
      </c>
    </row>
    <row r="150" spans="2:5" x14ac:dyDescent="0.25">
      <c r="B150" s="345" t="s">
        <v>1398</v>
      </c>
      <c r="C150" s="346" t="s">
        <v>1519</v>
      </c>
      <c r="D150" s="346" t="s">
        <v>1400</v>
      </c>
      <c r="E150" s="346" t="s">
        <v>1551</v>
      </c>
    </row>
    <row r="151" spans="2:5" x14ac:dyDescent="0.25">
      <c r="B151" s="347" t="s">
        <v>1398</v>
      </c>
      <c r="C151" s="348" t="s">
        <v>1519</v>
      </c>
      <c r="D151" s="348" t="s">
        <v>1400</v>
      </c>
      <c r="E151" s="348" t="s">
        <v>1552</v>
      </c>
    </row>
    <row r="152" spans="2:5" x14ac:dyDescent="0.25">
      <c r="B152" s="345" t="s">
        <v>1398</v>
      </c>
      <c r="C152" s="346" t="s">
        <v>1519</v>
      </c>
      <c r="D152" s="346" t="s">
        <v>1400</v>
      </c>
      <c r="E152" s="346" t="s">
        <v>1553</v>
      </c>
    </row>
    <row r="153" spans="2:5" x14ac:dyDescent="0.25">
      <c r="B153" s="347" t="s">
        <v>1398</v>
      </c>
      <c r="C153" s="348" t="s">
        <v>1554</v>
      </c>
      <c r="D153" s="348" t="s">
        <v>1400</v>
      </c>
      <c r="E153" s="348" t="s">
        <v>1555</v>
      </c>
    </row>
    <row r="154" spans="2:5" x14ac:dyDescent="0.25">
      <c r="B154" s="345" t="s">
        <v>1398</v>
      </c>
      <c r="C154" s="346" t="s">
        <v>1554</v>
      </c>
      <c r="D154" s="346" t="s">
        <v>1400</v>
      </c>
      <c r="E154" s="346" t="s">
        <v>1556</v>
      </c>
    </row>
    <row r="155" spans="2:5" x14ac:dyDescent="0.25">
      <c r="B155" s="347" t="s">
        <v>1398</v>
      </c>
      <c r="C155" s="348" t="s">
        <v>1554</v>
      </c>
      <c r="D155" s="348" t="s">
        <v>1400</v>
      </c>
      <c r="E155" s="348" t="s">
        <v>1557</v>
      </c>
    </row>
    <row r="156" spans="2:5" x14ac:dyDescent="0.25">
      <c r="B156" s="345" t="s">
        <v>1398</v>
      </c>
      <c r="C156" s="346" t="s">
        <v>1554</v>
      </c>
      <c r="D156" s="346" t="s">
        <v>1400</v>
      </c>
      <c r="E156" s="346" t="s">
        <v>1558</v>
      </c>
    </row>
    <row r="157" spans="2:5" x14ac:dyDescent="0.25">
      <c r="B157" s="347" t="s">
        <v>1398</v>
      </c>
      <c r="C157" s="348" t="s">
        <v>1554</v>
      </c>
      <c r="D157" s="348" t="s">
        <v>1400</v>
      </c>
      <c r="E157" s="348" t="s">
        <v>1559</v>
      </c>
    </row>
    <row r="158" spans="2:5" x14ac:dyDescent="0.25">
      <c r="B158" s="345" t="s">
        <v>1398</v>
      </c>
      <c r="C158" s="346" t="s">
        <v>1554</v>
      </c>
      <c r="D158" s="346" t="s">
        <v>1400</v>
      </c>
      <c r="E158" s="346" t="s">
        <v>1560</v>
      </c>
    </row>
    <row r="159" spans="2:5" x14ac:dyDescent="0.25">
      <c r="B159" s="347" t="s">
        <v>1398</v>
      </c>
      <c r="C159" s="348" t="s">
        <v>1554</v>
      </c>
      <c r="D159" s="348" t="s">
        <v>1400</v>
      </c>
      <c r="E159" s="348" t="s">
        <v>1561</v>
      </c>
    </row>
    <row r="160" spans="2:5" x14ac:dyDescent="0.25">
      <c r="B160" s="345" t="s">
        <v>1398</v>
      </c>
      <c r="C160" s="346" t="s">
        <v>1554</v>
      </c>
      <c r="D160" s="346" t="s">
        <v>1400</v>
      </c>
      <c r="E160" s="346" t="s">
        <v>1562</v>
      </c>
    </row>
    <row r="161" spans="2:5" x14ac:dyDescent="0.25">
      <c r="B161" s="347" t="s">
        <v>1398</v>
      </c>
      <c r="C161" s="348" t="s">
        <v>1554</v>
      </c>
      <c r="D161" s="348" t="s">
        <v>1400</v>
      </c>
      <c r="E161" s="348" t="s">
        <v>1563</v>
      </c>
    </row>
    <row r="162" spans="2:5" x14ac:dyDescent="0.25">
      <c r="B162" s="345" t="s">
        <v>1398</v>
      </c>
      <c r="C162" s="346" t="s">
        <v>1554</v>
      </c>
      <c r="D162" s="346" t="s">
        <v>1400</v>
      </c>
      <c r="E162" s="346" t="s">
        <v>1564</v>
      </c>
    </row>
    <row r="163" spans="2:5" x14ac:dyDescent="0.25">
      <c r="B163" s="347" t="s">
        <v>1398</v>
      </c>
      <c r="C163" s="348" t="s">
        <v>1554</v>
      </c>
      <c r="D163" s="348" t="s">
        <v>1400</v>
      </c>
      <c r="E163" s="348" t="s">
        <v>1565</v>
      </c>
    </row>
    <row r="164" spans="2:5" x14ac:dyDescent="0.25">
      <c r="B164" s="345" t="s">
        <v>1398</v>
      </c>
      <c r="C164" s="346" t="s">
        <v>1554</v>
      </c>
      <c r="D164" s="346" t="s">
        <v>1400</v>
      </c>
      <c r="E164" s="346" t="s">
        <v>1566</v>
      </c>
    </row>
    <row r="165" spans="2:5" x14ac:dyDescent="0.25">
      <c r="B165" s="347" t="s">
        <v>1398</v>
      </c>
      <c r="C165" s="348" t="s">
        <v>1554</v>
      </c>
      <c r="D165" s="348" t="s">
        <v>1400</v>
      </c>
      <c r="E165" s="348" t="s">
        <v>1567</v>
      </c>
    </row>
    <row r="166" spans="2:5" x14ac:dyDescent="0.25">
      <c r="B166" s="345" t="s">
        <v>1398</v>
      </c>
      <c r="C166" s="346" t="s">
        <v>1554</v>
      </c>
      <c r="D166" s="346" t="s">
        <v>1400</v>
      </c>
      <c r="E166" s="346" t="s">
        <v>1568</v>
      </c>
    </row>
    <row r="167" spans="2:5" x14ac:dyDescent="0.25">
      <c r="B167" s="347" t="s">
        <v>1398</v>
      </c>
      <c r="C167" s="348" t="s">
        <v>1554</v>
      </c>
      <c r="D167" s="348" t="s">
        <v>1400</v>
      </c>
      <c r="E167" s="348" t="s">
        <v>1569</v>
      </c>
    </row>
    <row r="168" spans="2:5" x14ac:dyDescent="0.25">
      <c r="B168" s="345" t="s">
        <v>1398</v>
      </c>
      <c r="C168" s="346" t="s">
        <v>1554</v>
      </c>
      <c r="D168" s="346" t="s">
        <v>1400</v>
      </c>
      <c r="E168" s="346" t="s">
        <v>1570</v>
      </c>
    </row>
    <row r="169" spans="2:5" x14ac:dyDescent="0.25">
      <c r="B169" s="347" t="s">
        <v>1398</v>
      </c>
      <c r="C169" s="348" t="s">
        <v>1554</v>
      </c>
      <c r="D169" s="348" t="s">
        <v>1400</v>
      </c>
      <c r="E169" s="348" t="s">
        <v>1571</v>
      </c>
    </row>
    <row r="170" spans="2:5" x14ac:dyDescent="0.25">
      <c r="B170" s="345" t="s">
        <v>1398</v>
      </c>
      <c r="C170" s="346" t="s">
        <v>1554</v>
      </c>
      <c r="D170" s="346" t="s">
        <v>1400</v>
      </c>
      <c r="E170" s="346" t="s">
        <v>1572</v>
      </c>
    </row>
    <row r="171" spans="2:5" x14ac:dyDescent="0.25">
      <c r="B171" s="347" t="s">
        <v>1398</v>
      </c>
      <c r="C171" s="348" t="s">
        <v>1554</v>
      </c>
      <c r="D171" s="348" t="s">
        <v>1400</v>
      </c>
      <c r="E171" s="348" t="s">
        <v>1573</v>
      </c>
    </row>
    <row r="172" spans="2:5" x14ac:dyDescent="0.25">
      <c r="B172" s="345" t="s">
        <v>1398</v>
      </c>
      <c r="C172" s="346" t="s">
        <v>1554</v>
      </c>
      <c r="D172" s="346" t="s">
        <v>1400</v>
      </c>
      <c r="E172" s="346" t="s">
        <v>1574</v>
      </c>
    </row>
    <row r="173" spans="2:5" x14ac:dyDescent="0.25">
      <c r="B173" s="347" t="s">
        <v>1398</v>
      </c>
      <c r="C173" s="348" t="s">
        <v>1554</v>
      </c>
      <c r="D173" s="348" t="s">
        <v>1400</v>
      </c>
      <c r="E173" s="348" t="s">
        <v>1575</v>
      </c>
    </row>
    <row r="174" spans="2:5" x14ac:dyDescent="0.25">
      <c r="B174" s="345" t="s">
        <v>1398</v>
      </c>
      <c r="C174" s="346" t="s">
        <v>1554</v>
      </c>
      <c r="D174" s="346" t="s">
        <v>1400</v>
      </c>
      <c r="E174" s="346" t="s">
        <v>1576</v>
      </c>
    </row>
    <row r="175" spans="2:5" x14ac:dyDescent="0.25">
      <c r="B175" s="347" t="s">
        <v>1398</v>
      </c>
      <c r="C175" s="348" t="s">
        <v>1554</v>
      </c>
      <c r="D175" s="348" t="s">
        <v>1400</v>
      </c>
      <c r="E175" s="348" t="s">
        <v>1577</v>
      </c>
    </row>
    <row r="176" spans="2:5" x14ac:dyDescent="0.25">
      <c r="B176" s="345" t="s">
        <v>1398</v>
      </c>
      <c r="C176" s="346" t="s">
        <v>1554</v>
      </c>
      <c r="D176" s="346" t="s">
        <v>1400</v>
      </c>
      <c r="E176" s="346" t="s">
        <v>1578</v>
      </c>
    </row>
    <row r="177" spans="2:5" x14ac:dyDescent="0.25">
      <c r="B177" s="347" t="s">
        <v>1398</v>
      </c>
      <c r="C177" s="348" t="s">
        <v>1554</v>
      </c>
      <c r="D177" s="348" t="s">
        <v>1400</v>
      </c>
      <c r="E177" s="348" t="s">
        <v>1579</v>
      </c>
    </row>
    <row r="178" spans="2:5" x14ac:dyDescent="0.25">
      <c r="B178" s="345" t="s">
        <v>1398</v>
      </c>
      <c r="C178" s="346" t="s">
        <v>1554</v>
      </c>
      <c r="D178" s="346" t="s">
        <v>1400</v>
      </c>
      <c r="E178" s="346" t="s">
        <v>1580</v>
      </c>
    </row>
    <row r="179" spans="2:5" x14ac:dyDescent="0.25">
      <c r="B179" s="347" t="s">
        <v>1398</v>
      </c>
      <c r="C179" s="348" t="s">
        <v>1554</v>
      </c>
      <c r="D179" s="348" t="s">
        <v>1400</v>
      </c>
      <c r="E179" s="348" t="s">
        <v>1581</v>
      </c>
    </row>
    <row r="180" spans="2:5" x14ac:dyDescent="0.25">
      <c r="B180" s="345" t="s">
        <v>1398</v>
      </c>
      <c r="C180" s="346" t="s">
        <v>1554</v>
      </c>
      <c r="D180" s="346" t="s">
        <v>1400</v>
      </c>
      <c r="E180" s="346" t="s">
        <v>1582</v>
      </c>
    </row>
    <row r="181" spans="2:5" x14ac:dyDescent="0.25">
      <c r="B181" s="347" t="s">
        <v>1398</v>
      </c>
      <c r="C181" s="348" t="s">
        <v>1554</v>
      </c>
      <c r="D181" s="348" t="s">
        <v>1400</v>
      </c>
      <c r="E181" s="348" t="s">
        <v>1583</v>
      </c>
    </row>
    <row r="182" spans="2:5" x14ac:dyDescent="0.25">
      <c r="B182" s="345" t="s">
        <v>1398</v>
      </c>
      <c r="C182" s="346" t="s">
        <v>1554</v>
      </c>
      <c r="D182" s="346" t="s">
        <v>1400</v>
      </c>
      <c r="E182" s="346" t="s">
        <v>1584</v>
      </c>
    </row>
    <row r="183" spans="2:5" x14ac:dyDescent="0.25">
      <c r="B183" s="347" t="s">
        <v>1398</v>
      </c>
      <c r="C183" s="348" t="s">
        <v>1554</v>
      </c>
      <c r="D183" s="348" t="s">
        <v>1400</v>
      </c>
      <c r="E183" s="348" t="s">
        <v>1585</v>
      </c>
    </row>
    <row r="184" spans="2:5" x14ac:dyDescent="0.25">
      <c r="B184" s="345" t="s">
        <v>1398</v>
      </c>
      <c r="C184" s="346" t="s">
        <v>1554</v>
      </c>
      <c r="D184" s="346" t="s">
        <v>1400</v>
      </c>
      <c r="E184" s="346" t="s">
        <v>1586</v>
      </c>
    </row>
    <row r="185" spans="2:5" x14ac:dyDescent="0.25">
      <c r="B185" s="347" t="s">
        <v>1398</v>
      </c>
      <c r="C185" s="348" t="s">
        <v>1554</v>
      </c>
      <c r="D185" s="348" t="s">
        <v>1400</v>
      </c>
      <c r="E185" s="348" t="s">
        <v>1587</v>
      </c>
    </row>
    <row r="186" spans="2:5" x14ac:dyDescent="0.25">
      <c r="B186" s="345" t="s">
        <v>1398</v>
      </c>
      <c r="C186" s="346" t="s">
        <v>1554</v>
      </c>
      <c r="D186" s="346" t="s">
        <v>1400</v>
      </c>
      <c r="E186" s="346" t="s">
        <v>1588</v>
      </c>
    </row>
    <row r="187" spans="2:5" x14ac:dyDescent="0.25">
      <c r="B187" s="347" t="s">
        <v>1398</v>
      </c>
      <c r="C187" s="348" t="s">
        <v>1554</v>
      </c>
      <c r="D187" s="348" t="s">
        <v>1400</v>
      </c>
      <c r="E187" s="348" t="s">
        <v>1589</v>
      </c>
    </row>
    <row r="188" spans="2:5" x14ac:dyDescent="0.25">
      <c r="B188" s="345" t="s">
        <v>1398</v>
      </c>
      <c r="C188" s="346" t="s">
        <v>1554</v>
      </c>
      <c r="D188" s="346" t="s">
        <v>1400</v>
      </c>
      <c r="E188" s="346" t="s">
        <v>1590</v>
      </c>
    </row>
    <row r="189" spans="2:5" x14ac:dyDescent="0.25">
      <c r="B189" s="347" t="s">
        <v>1398</v>
      </c>
      <c r="C189" s="348" t="s">
        <v>1554</v>
      </c>
      <c r="D189" s="348" t="s">
        <v>1400</v>
      </c>
      <c r="E189" s="348" t="s">
        <v>1591</v>
      </c>
    </row>
    <row r="190" spans="2:5" x14ac:dyDescent="0.25">
      <c r="B190" s="345" t="s">
        <v>1398</v>
      </c>
      <c r="C190" s="346" t="s">
        <v>1554</v>
      </c>
      <c r="D190" s="346" t="s">
        <v>1400</v>
      </c>
      <c r="E190" s="346" t="s">
        <v>1592</v>
      </c>
    </row>
    <row r="191" spans="2:5" x14ac:dyDescent="0.25">
      <c r="B191" s="347" t="s">
        <v>1398</v>
      </c>
      <c r="C191" s="348" t="s">
        <v>1554</v>
      </c>
      <c r="D191" s="348" t="s">
        <v>1400</v>
      </c>
      <c r="E191" s="348" t="s">
        <v>1593</v>
      </c>
    </row>
    <row r="192" spans="2:5" x14ac:dyDescent="0.25">
      <c r="B192" s="345" t="s">
        <v>1398</v>
      </c>
      <c r="C192" s="346" t="s">
        <v>1554</v>
      </c>
      <c r="D192" s="346" t="s">
        <v>1400</v>
      </c>
      <c r="E192" s="346" t="s">
        <v>1594</v>
      </c>
    </row>
    <row r="193" spans="2:5" x14ac:dyDescent="0.25">
      <c r="B193" s="347" t="s">
        <v>1398</v>
      </c>
      <c r="C193" s="348" t="s">
        <v>1554</v>
      </c>
      <c r="D193" s="348" t="s">
        <v>1400</v>
      </c>
      <c r="E193" s="348" t="s">
        <v>1595</v>
      </c>
    </row>
    <row r="194" spans="2:5" x14ac:dyDescent="0.25">
      <c r="B194" s="345" t="s">
        <v>1398</v>
      </c>
      <c r="C194" s="346" t="s">
        <v>1554</v>
      </c>
      <c r="D194" s="346" t="s">
        <v>1400</v>
      </c>
      <c r="E194" s="346" t="s">
        <v>1596</v>
      </c>
    </row>
    <row r="195" spans="2:5" x14ac:dyDescent="0.25">
      <c r="B195" s="347" t="s">
        <v>1398</v>
      </c>
      <c r="C195" s="348" t="s">
        <v>1554</v>
      </c>
      <c r="D195" s="348" t="s">
        <v>1400</v>
      </c>
      <c r="E195" s="348" t="s">
        <v>1597</v>
      </c>
    </row>
    <row r="196" spans="2:5" x14ac:dyDescent="0.25">
      <c r="B196" s="345" t="s">
        <v>1398</v>
      </c>
      <c r="C196" s="346" t="s">
        <v>1598</v>
      </c>
      <c r="D196" s="346" t="s">
        <v>1400</v>
      </c>
      <c r="E196" s="346" t="s">
        <v>1599</v>
      </c>
    </row>
    <row r="197" spans="2:5" x14ac:dyDescent="0.25">
      <c r="B197" s="347" t="s">
        <v>1398</v>
      </c>
      <c r="C197" s="348" t="s">
        <v>1598</v>
      </c>
      <c r="D197" s="348" t="s">
        <v>1400</v>
      </c>
      <c r="E197" s="348" t="s">
        <v>1600</v>
      </c>
    </row>
    <row r="198" spans="2:5" x14ac:dyDescent="0.25">
      <c r="B198" s="345" t="s">
        <v>1398</v>
      </c>
      <c r="C198" s="346" t="s">
        <v>1598</v>
      </c>
      <c r="D198" s="346" t="s">
        <v>1400</v>
      </c>
      <c r="E198" s="346" t="s">
        <v>1601</v>
      </c>
    </row>
    <row r="199" spans="2:5" x14ac:dyDescent="0.25">
      <c r="B199" s="347" t="s">
        <v>1398</v>
      </c>
      <c r="C199" s="348" t="s">
        <v>1598</v>
      </c>
      <c r="D199" s="348" t="s">
        <v>1400</v>
      </c>
      <c r="E199" s="348" t="s">
        <v>1602</v>
      </c>
    </row>
    <row r="200" spans="2:5" x14ac:dyDescent="0.25">
      <c r="B200" s="345" t="s">
        <v>1398</v>
      </c>
      <c r="C200" s="346" t="s">
        <v>1598</v>
      </c>
      <c r="D200" s="346" t="s">
        <v>1400</v>
      </c>
      <c r="E200" s="346" t="s">
        <v>1603</v>
      </c>
    </row>
    <row r="201" spans="2:5" x14ac:dyDescent="0.25">
      <c r="B201" s="347" t="s">
        <v>1398</v>
      </c>
      <c r="C201" s="348" t="s">
        <v>1598</v>
      </c>
      <c r="D201" s="348" t="s">
        <v>1400</v>
      </c>
      <c r="E201" s="348" t="s">
        <v>1604</v>
      </c>
    </row>
    <row r="202" spans="2:5" x14ac:dyDescent="0.25">
      <c r="B202" s="345" t="s">
        <v>1398</v>
      </c>
      <c r="C202" s="346" t="s">
        <v>1598</v>
      </c>
      <c r="D202" s="346" t="s">
        <v>1400</v>
      </c>
      <c r="E202" s="346" t="s">
        <v>1605</v>
      </c>
    </row>
    <row r="203" spans="2:5" x14ac:dyDescent="0.25">
      <c r="B203" s="347" t="s">
        <v>1398</v>
      </c>
      <c r="C203" s="348" t="s">
        <v>1598</v>
      </c>
      <c r="D203" s="348" t="s">
        <v>1400</v>
      </c>
      <c r="E203" s="348" t="s">
        <v>1606</v>
      </c>
    </row>
    <row r="204" spans="2:5" x14ac:dyDescent="0.25">
      <c r="B204" s="345" t="s">
        <v>1398</v>
      </c>
      <c r="C204" s="346" t="s">
        <v>1598</v>
      </c>
      <c r="D204" s="346" t="s">
        <v>1400</v>
      </c>
      <c r="E204" s="346" t="s">
        <v>1607</v>
      </c>
    </row>
    <row r="205" spans="2:5" x14ac:dyDescent="0.25">
      <c r="B205" s="347" t="s">
        <v>1398</v>
      </c>
      <c r="C205" s="348" t="s">
        <v>1598</v>
      </c>
      <c r="D205" s="348" t="s">
        <v>1400</v>
      </c>
      <c r="E205" s="348" t="s">
        <v>1608</v>
      </c>
    </row>
    <row r="206" spans="2:5" x14ac:dyDescent="0.25">
      <c r="B206" s="345" t="s">
        <v>1398</v>
      </c>
      <c r="C206" s="346" t="s">
        <v>1598</v>
      </c>
      <c r="D206" s="346" t="s">
        <v>1400</v>
      </c>
      <c r="E206" s="346" t="s">
        <v>1609</v>
      </c>
    </row>
    <row r="207" spans="2:5" x14ac:dyDescent="0.25">
      <c r="B207" s="347" t="s">
        <v>1398</v>
      </c>
      <c r="C207" s="348" t="s">
        <v>1598</v>
      </c>
      <c r="D207" s="348" t="s">
        <v>1400</v>
      </c>
      <c r="E207" s="348" t="s">
        <v>1610</v>
      </c>
    </row>
    <row r="208" spans="2:5" x14ac:dyDescent="0.25">
      <c r="B208" s="345" t="s">
        <v>1398</v>
      </c>
      <c r="C208" s="346" t="s">
        <v>1598</v>
      </c>
      <c r="D208" s="346" t="s">
        <v>1400</v>
      </c>
      <c r="E208" s="346" t="s">
        <v>1611</v>
      </c>
    </row>
    <row r="209" spans="2:5" x14ac:dyDescent="0.25">
      <c r="B209" s="347" t="s">
        <v>1398</v>
      </c>
      <c r="C209" s="348" t="s">
        <v>1598</v>
      </c>
      <c r="D209" s="348" t="s">
        <v>1400</v>
      </c>
      <c r="E209" s="348" t="s">
        <v>1612</v>
      </c>
    </row>
    <row r="210" spans="2:5" x14ac:dyDescent="0.25">
      <c r="B210" s="345" t="s">
        <v>1398</v>
      </c>
      <c r="C210" s="346" t="s">
        <v>1598</v>
      </c>
      <c r="D210" s="346" t="s">
        <v>1400</v>
      </c>
      <c r="E210" s="346" t="s">
        <v>1613</v>
      </c>
    </row>
    <row r="211" spans="2:5" x14ac:dyDescent="0.25">
      <c r="B211" s="347" t="s">
        <v>1398</v>
      </c>
      <c r="C211" s="348" t="s">
        <v>1598</v>
      </c>
      <c r="D211" s="348" t="s">
        <v>1400</v>
      </c>
      <c r="E211" s="348" t="s">
        <v>1614</v>
      </c>
    </row>
    <row r="212" spans="2:5" x14ac:dyDescent="0.25">
      <c r="B212" s="345" t="s">
        <v>1398</v>
      </c>
      <c r="C212" s="346" t="s">
        <v>1598</v>
      </c>
      <c r="D212" s="346" t="s">
        <v>1400</v>
      </c>
      <c r="E212" s="346" t="s">
        <v>1615</v>
      </c>
    </row>
    <row r="213" spans="2:5" x14ac:dyDescent="0.25">
      <c r="B213" s="347" t="s">
        <v>1398</v>
      </c>
      <c r="C213" s="348" t="s">
        <v>1598</v>
      </c>
      <c r="D213" s="348" t="s">
        <v>1400</v>
      </c>
      <c r="E213" s="348" t="s">
        <v>1616</v>
      </c>
    </row>
    <row r="214" spans="2:5" x14ac:dyDescent="0.25">
      <c r="B214" s="345" t="s">
        <v>1398</v>
      </c>
      <c r="C214" s="346" t="s">
        <v>1598</v>
      </c>
      <c r="D214" s="346" t="s">
        <v>1400</v>
      </c>
      <c r="E214" s="346" t="s">
        <v>1617</v>
      </c>
    </row>
    <row r="215" spans="2:5" x14ac:dyDescent="0.25">
      <c r="B215" s="347" t="s">
        <v>1398</v>
      </c>
      <c r="C215" s="348" t="s">
        <v>1598</v>
      </c>
      <c r="D215" s="348" t="s">
        <v>1400</v>
      </c>
      <c r="E215" s="348" t="s">
        <v>1618</v>
      </c>
    </row>
    <row r="216" spans="2:5" x14ac:dyDescent="0.25">
      <c r="B216" s="345" t="s">
        <v>1398</v>
      </c>
      <c r="C216" s="346" t="s">
        <v>1598</v>
      </c>
      <c r="D216" s="346" t="s">
        <v>1400</v>
      </c>
      <c r="E216" s="346" t="s">
        <v>1619</v>
      </c>
    </row>
    <row r="217" spans="2:5" x14ac:dyDescent="0.25">
      <c r="B217" s="347" t="s">
        <v>1398</v>
      </c>
      <c r="C217" s="348" t="s">
        <v>1598</v>
      </c>
      <c r="D217" s="348" t="s">
        <v>1400</v>
      </c>
      <c r="E217" s="348" t="s">
        <v>1620</v>
      </c>
    </row>
    <row r="218" spans="2:5" x14ac:dyDescent="0.25">
      <c r="B218" s="345" t="s">
        <v>1398</v>
      </c>
      <c r="C218" s="346" t="s">
        <v>1598</v>
      </c>
      <c r="D218" s="346" t="s">
        <v>1400</v>
      </c>
      <c r="E218" s="346" t="s">
        <v>1621</v>
      </c>
    </row>
    <row r="219" spans="2:5" x14ac:dyDescent="0.25">
      <c r="B219" s="347" t="s">
        <v>1398</v>
      </c>
      <c r="C219" s="348" t="s">
        <v>1598</v>
      </c>
      <c r="D219" s="348" t="s">
        <v>1400</v>
      </c>
      <c r="E219" s="348" t="s">
        <v>1622</v>
      </c>
    </row>
    <row r="220" spans="2:5" x14ac:dyDescent="0.25">
      <c r="B220" s="345" t="s">
        <v>1398</v>
      </c>
      <c r="C220" s="346" t="s">
        <v>1598</v>
      </c>
      <c r="D220" s="346" t="s">
        <v>1400</v>
      </c>
      <c r="E220" s="346" t="s">
        <v>1623</v>
      </c>
    </row>
    <row r="221" spans="2:5" x14ac:dyDescent="0.25">
      <c r="B221" s="347" t="s">
        <v>1398</v>
      </c>
      <c r="C221" s="348" t="s">
        <v>1624</v>
      </c>
      <c r="D221" s="348" t="s">
        <v>1400</v>
      </c>
      <c r="E221" s="348" t="s">
        <v>1625</v>
      </c>
    </row>
    <row r="222" spans="2:5" x14ac:dyDescent="0.25">
      <c r="B222" s="345" t="s">
        <v>1398</v>
      </c>
      <c r="C222" s="346" t="s">
        <v>1624</v>
      </c>
      <c r="D222" s="346" t="s">
        <v>1400</v>
      </c>
      <c r="E222" s="346" t="s">
        <v>1626</v>
      </c>
    </row>
    <row r="223" spans="2:5" x14ac:dyDescent="0.25">
      <c r="B223" s="347" t="s">
        <v>1398</v>
      </c>
      <c r="C223" s="348" t="s">
        <v>1624</v>
      </c>
      <c r="D223" s="348" t="s">
        <v>1400</v>
      </c>
      <c r="E223" s="348" t="s">
        <v>1627</v>
      </c>
    </row>
    <row r="224" spans="2:5" x14ac:dyDescent="0.25">
      <c r="B224" s="345" t="s">
        <v>1398</v>
      </c>
      <c r="C224" s="346" t="s">
        <v>1624</v>
      </c>
      <c r="D224" s="346" t="s">
        <v>1400</v>
      </c>
      <c r="E224" s="346" t="s">
        <v>1628</v>
      </c>
    </row>
    <row r="225" spans="2:5" x14ac:dyDescent="0.25">
      <c r="B225" s="347" t="s">
        <v>1398</v>
      </c>
      <c r="C225" s="348" t="s">
        <v>1624</v>
      </c>
      <c r="D225" s="348" t="s">
        <v>1400</v>
      </c>
      <c r="E225" s="348" t="s">
        <v>1629</v>
      </c>
    </row>
    <row r="226" spans="2:5" x14ac:dyDescent="0.25">
      <c r="B226" s="345" t="s">
        <v>1398</v>
      </c>
      <c r="C226" s="346" t="s">
        <v>1624</v>
      </c>
      <c r="D226" s="346" t="s">
        <v>1400</v>
      </c>
      <c r="E226" s="346" t="s">
        <v>1600</v>
      </c>
    </row>
    <row r="227" spans="2:5" x14ac:dyDescent="0.25">
      <c r="B227" s="347" t="s">
        <v>1398</v>
      </c>
      <c r="C227" s="348" t="s">
        <v>1624</v>
      </c>
      <c r="D227" s="348" t="s">
        <v>1400</v>
      </c>
      <c r="E227" s="348" t="s">
        <v>1630</v>
      </c>
    </row>
    <row r="228" spans="2:5" x14ac:dyDescent="0.25">
      <c r="B228" s="345" t="s">
        <v>1398</v>
      </c>
      <c r="C228" s="346" t="s">
        <v>1624</v>
      </c>
      <c r="D228" s="346" t="s">
        <v>1400</v>
      </c>
      <c r="E228" s="346" t="s">
        <v>1631</v>
      </c>
    </row>
    <row r="229" spans="2:5" x14ac:dyDescent="0.25">
      <c r="B229" s="347" t="s">
        <v>1398</v>
      </c>
      <c r="C229" s="348" t="s">
        <v>1624</v>
      </c>
      <c r="D229" s="348" t="s">
        <v>1400</v>
      </c>
      <c r="E229" s="348" t="s">
        <v>1632</v>
      </c>
    </row>
    <row r="230" spans="2:5" x14ac:dyDescent="0.25">
      <c r="B230" s="345" t="s">
        <v>1398</v>
      </c>
      <c r="C230" s="346" t="s">
        <v>1624</v>
      </c>
      <c r="D230" s="346" t="s">
        <v>1400</v>
      </c>
      <c r="E230" s="346" t="s">
        <v>1633</v>
      </c>
    </row>
    <row r="231" spans="2:5" x14ac:dyDescent="0.25">
      <c r="B231" s="347" t="s">
        <v>1398</v>
      </c>
      <c r="C231" s="348" t="s">
        <v>1624</v>
      </c>
      <c r="D231" s="348" t="s">
        <v>1400</v>
      </c>
      <c r="E231" s="348" t="s">
        <v>1634</v>
      </c>
    </row>
    <row r="232" spans="2:5" x14ac:dyDescent="0.25">
      <c r="B232" s="345" t="s">
        <v>1398</v>
      </c>
      <c r="C232" s="346" t="s">
        <v>1624</v>
      </c>
      <c r="D232" s="346" t="s">
        <v>1400</v>
      </c>
      <c r="E232" s="346" t="s">
        <v>1635</v>
      </c>
    </row>
    <row r="233" spans="2:5" x14ac:dyDescent="0.25">
      <c r="B233" s="347" t="s">
        <v>1398</v>
      </c>
      <c r="C233" s="348" t="s">
        <v>1624</v>
      </c>
      <c r="D233" s="348" t="s">
        <v>1400</v>
      </c>
      <c r="E233" s="348" t="s">
        <v>1636</v>
      </c>
    </row>
    <row r="234" spans="2:5" x14ac:dyDescent="0.25">
      <c r="B234" s="345" t="s">
        <v>1398</v>
      </c>
      <c r="C234" s="346" t="s">
        <v>1624</v>
      </c>
      <c r="D234" s="346" t="s">
        <v>1400</v>
      </c>
      <c r="E234" s="346" t="s">
        <v>1637</v>
      </c>
    </row>
    <row r="235" spans="2:5" x14ac:dyDescent="0.25">
      <c r="B235" s="347" t="s">
        <v>1398</v>
      </c>
      <c r="C235" s="348" t="s">
        <v>1624</v>
      </c>
      <c r="D235" s="348" t="s">
        <v>1400</v>
      </c>
      <c r="E235" s="348" t="s">
        <v>1638</v>
      </c>
    </row>
    <row r="236" spans="2:5" x14ac:dyDescent="0.25">
      <c r="B236" s="345" t="s">
        <v>1398</v>
      </c>
      <c r="C236" s="346" t="s">
        <v>1624</v>
      </c>
      <c r="D236" s="346" t="s">
        <v>1400</v>
      </c>
      <c r="E236" s="346" t="s">
        <v>1639</v>
      </c>
    </row>
    <row r="237" spans="2:5" x14ac:dyDescent="0.25">
      <c r="B237" s="347" t="s">
        <v>1398</v>
      </c>
      <c r="C237" s="348" t="s">
        <v>1624</v>
      </c>
      <c r="D237" s="348" t="s">
        <v>1400</v>
      </c>
      <c r="E237" s="348" t="s">
        <v>1640</v>
      </c>
    </row>
    <row r="238" spans="2:5" x14ac:dyDescent="0.25">
      <c r="B238" s="345" t="s">
        <v>1398</v>
      </c>
      <c r="C238" s="346" t="s">
        <v>1624</v>
      </c>
      <c r="D238" s="346" t="s">
        <v>1400</v>
      </c>
      <c r="E238" s="346" t="s">
        <v>1641</v>
      </c>
    </row>
    <row r="239" spans="2:5" x14ac:dyDescent="0.25">
      <c r="B239" s="347" t="s">
        <v>1398</v>
      </c>
      <c r="C239" s="348" t="s">
        <v>1624</v>
      </c>
      <c r="D239" s="348" t="s">
        <v>1400</v>
      </c>
      <c r="E239" s="348" t="s">
        <v>1642</v>
      </c>
    </row>
    <row r="240" spans="2:5" x14ac:dyDescent="0.25">
      <c r="B240" s="345" t="s">
        <v>1398</v>
      </c>
      <c r="C240" s="346" t="s">
        <v>1624</v>
      </c>
      <c r="D240" s="346" t="s">
        <v>1400</v>
      </c>
      <c r="E240" s="346" t="s">
        <v>1643</v>
      </c>
    </row>
    <row r="241" spans="2:5" x14ac:dyDescent="0.25">
      <c r="B241" s="347" t="s">
        <v>1398</v>
      </c>
      <c r="C241" s="348" t="s">
        <v>1624</v>
      </c>
      <c r="D241" s="348" t="s">
        <v>1400</v>
      </c>
      <c r="E241" s="348" t="s">
        <v>1644</v>
      </c>
    </row>
    <row r="242" spans="2:5" x14ac:dyDescent="0.25">
      <c r="B242" s="345" t="s">
        <v>1398</v>
      </c>
      <c r="C242" s="346" t="s">
        <v>1624</v>
      </c>
      <c r="D242" s="346" t="s">
        <v>1400</v>
      </c>
      <c r="E242" s="346" t="s">
        <v>1645</v>
      </c>
    </row>
    <row r="243" spans="2:5" x14ac:dyDescent="0.25">
      <c r="B243" s="347" t="s">
        <v>1398</v>
      </c>
      <c r="C243" s="348" t="s">
        <v>1624</v>
      </c>
      <c r="D243" s="348" t="s">
        <v>1400</v>
      </c>
      <c r="E243" s="348" t="s">
        <v>1646</v>
      </c>
    </row>
    <row r="244" spans="2:5" x14ac:dyDescent="0.25">
      <c r="B244" s="345" t="s">
        <v>1398</v>
      </c>
      <c r="C244" s="346" t="s">
        <v>1624</v>
      </c>
      <c r="D244" s="346" t="s">
        <v>1400</v>
      </c>
      <c r="E244" s="346" t="s">
        <v>1647</v>
      </c>
    </row>
    <row r="245" spans="2:5" x14ac:dyDescent="0.25">
      <c r="B245" s="347" t="s">
        <v>1398</v>
      </c>
      <c r="C245" s="348" t="s">
        <v>1624</v>
      </c>
      <c r="D245" s="348" t="s">
        <v>1400</v>
      </c>
      <c r="E245" s="348" t="s">
        <v>1648</v>
      </c>
    </row>
    <row r="246" spans="2:5" x14ac:dyDescent="0.25">
      <c r="B246" s="345" t="s">
        <v>1398</v>
      </c>
      <c r="C246" s="346" t="s">
        <v>1624</v>
      </c>
      <c r="D246" s="346" t="s">
        <v>1400</v>
      </c>
      <c r="E246" s="346" t="s">
        <v>1649</v>
      </c>
    </row>
    <row r="247" spans="2:5" x14ac:dyDescent="0.25">
      <c r="B247" s="347" t="s">
        <v>1398</v>
      </c>
      <c r="C247" s="348" t="s">
        <v>1624</v>
      </c>
      <c r="D247" s="348" t="s">
        <v>1400</v>
      </c>
      <c r="E247" s="348" t="s">
        <v>1650</v>
      </c>
    </row>
    <row r="248" spans="2:5" x14ac:dyDescent="0.25">
      <c r="B248" s="345" t="s">
        <v>1398</v>
      </c>
      <c r="C248" s="346" t="s">
        <v>1624</v>
      </c>
      <c r="D248" s="346" t="s">
        <v>1400</v>
      </c>
      <c r="E248" s="346" t="s">
        <v>1651</v>
      </c>
    </row>
    <row r="249" spans="2:5" x14ac:dyDescent="0.25">
      <c r="B249" s="347" t="s">
        <v>1398</v>
      </c>
      <c r="C249" s="348" t="s">
        <v>1624</v>
      </c>
      <c r="D249" s="348" t="s">
        <v>1400</v>
      </c>
      <c r="E249" s="348" t="s">
        <v>1652</v>
      </c>
    </row>
    <row r="250" spans="2:5" x14ac:dyDescent="0.25">
      <c r="B250" s="345" t="s">
        <v>1398</v>
      </c>
      <c r="C250" s="346" t="s">
        <v>1624</v>
      </c>
      <c r="D250" s="346" t="s">
        <v>1400</v>
      </c>
      <c r="E250" s="346" t="s">
        <v>1653</v>
      </c>
    </row>
    <row r="251" spans="2:5" x14ac:dyDescent="0.25">
      <c r="B251" s="347" t="s">
        <v>1398</v>
      </c>
      <c r="C251" s="348" t="s">
        <v>1624</v>
      </c>
      <c r="D251" s="348" t="s">
        <v>1400</v>
      </c>
      <c r="E251" s="348" t="s">
        <v>1654</v>
      </c>
    </row>
    <row r="252" spans="2:5" x14ac:dyDescent="0.25">
      <c r="B252" s="345" t="s">
        <v>1398</v>
      </c>
      <c r="C252" s="346" t="s">
        <v>1624</v>
      </c>
      <c r="D252" s="346" t="s">
        <v>1400</v>
      </c>
      <c r="E252" s="346" t="s">
        <v>1655</v>
      </c>
    </row>
    <row r="253" spans="2:5" x14ac:dyDescent="0.25">
      <c r="B253" s="347" t="s">
        <v>1398</v>
      </c>
      <c r="C253" s="348" t="s">
        <v>1624</v>
      </c>
      <c r="D253" s="348" t="s">
        <v>1400</v>
      </c>
      <c r="E253" s="348" t="s">
        <v>1656</v>
      </c>
    </row>
    <row r="254" spans="2:5" x14ac:dyDescent="0.25">
      <c r="B254" s="345" t="s">
        <v>1398</v>
      </c>
      <c r="C254" s="346" t="s">
        <v>1624</v>
      </c>
      <c r="D254" s="346" t="s">
        <v>1400</v>
      </c>
      <c r="E254" s="346" t="s">
        <v>1657</v>
      </c>
    </row>
    <row r="255" spans="2:5" x14ac:dyDescent="0.25">
      <c r="B255" s="347" t="s">
        <v>1398</v>
      </c>
      <c r="C255" s="348" t="s">
        <v>1624</v>
      </c>
      <c r="D255" s="348" t="s">
        <v>1400</v>
      </c>
      <c r="E255" s="348" t="s">
        <v>1658</v>
      </c>
    </row>
    <row r="256" spans="2:5" x14ac:dyDescent="0.25">
      <c r="B256" s="345" t="s">
        <v>1398</v>
      </c>
      <c r="C256" s="346" t="s">
        <v>1624</v>
      </c>
      <c r="D256" s="346" t="s">
        <v>1400</v>
      </c>
      <c r="E256" s="346" t="s">
        <v>1659</v>
      </c>
    </row>
    <row r="257" spans="2:5" x14ac:dyDescent="0.25">
      <c r="B257" s="347" t="s">
        <v>1398</v>
      </c>
      <c r="C257" s="348" t="s">
        <v>1624</v>
      </c>
      <c r="D257" s="348" t="s">
        <v>1400</v>
      </c>
      <c r="E257" s="348" t="s">
        <v>1660</v>
      </c>
    </row>
    <row r="258" spans="2:5" x14ac:dyDescent="0.25">
      <c r="B258" s="345" t="s">
        <v>1398</v>
      </c>
      <c r="C258" s="346" t="s">
        <v>1624</v>
      </c>
      <c r="D258" s="346" t="s">
        <v>1400</v>
      </c>
      <c r="E258" s="346" t="s">
        <v>1661</v>
      </c>
    </row>
    <row r="259" spans="2:5" x14ac:dyDescent="0.25">
      <c r="B259" s="347" t="s">
        <v>1398</v>
      </c>
      <c r="C259" s="348" t="s">
        <v>1624</v>
      </c>
      <c r="D259" s="348" t="s">
        <v>1400</v>
      </c>
      <c r="E259" s="348" t="s">
        <v>1662</v>
      </c>
    </row>
    <row r="260" spans="2:5" x14ac:dyDescent="0.25">
      <c r="B260" s="345" t="s">
        <v>1398</v>
      </c>
      <c r="C260" s="346" t="s">
        <v>1624</v>
      </c>
      <c r="D260" s="346" t="s">
        <v>1400</v>
      </c>
      <c r="E260" s="346" t="s">
        <v>1663</v>
      </c>
    </row>
    <row r="261" spans="2:5" x14ac:dyDescent="0.25">
      <c r="B261" s="347" t="s">
        <v>1398</v>
      </c>
      <c r="C261" s="348" t="s">
        <v>1624</v>
      </c>
      <c r="D261" s="348" t="s">
        <v>1400</v>
      </c>
      <c r="E261" s="348" t="s">
        <v>1664</v>
      </c>
    </row>
    <row r="262" spans="2:5" x14ac:dyDescent="0.25">
      <c r="B262" s="345" t="s">
        <v>1398</v>
      </c>
      <c r="C262" s="346" t="s">
        <v>1624</v>
      </c>
      <c r="D262" s="346" t="s">
        <v>1400</v>
      </c>
      <c r="E262" s="346" t="s">
        <v>1665</v>
      </c>
    </row>
    <row r="263" spans="2:5" x14ac:dyDescent="0.25">
      <c r="B263" s="347" t="s">
        <v>1398</v>
      </c>
      <c r="C263" s="348" t="s">
        <v>1624</v>
      </c>
      <c r="D263" s="348" t="s">
        <v>1400</v>
      </c>
      <c r="E263" s="348" t="s">
        <v>1666</v>
      </c>
    </row>
    <row r="264" spans="2:5" x14ac:dyDescent="0.25">
      <c r="B264" s="345" t="s">
        <v>1398</v>
      </c>
      <c r="C264" s="346" t="s">
        <v>1624</v>
      </c>
      <c r="D264" s="346" t="s">
        <v>1400</v>
      </c>
      <c r="E264" s="346" t="s">
        <v>1667</v>
      </c>
    </row>
    <row r="265" spans="2:5" x14ac:dyDescent="0.25">
      <c r="B265" s="347" t="s">
        <v>1398</v>
      </c>
      <c r="C265" s="348" t="s">
        <v>1624</v>
      </c>
      <c r="D265" s="348" t="s">
        <v>1400</v>
      </c>
      <c r="E265" s="348" t="s">
        <v>1668</v>
      </c>
    </row>
    <row r="266" spans="2:5" x14ac:dyDescent="0.25">
      <c r="B266" s="345" t="s">
        <v>1398</v>
      </c>
      <c r="C266" s="346" t="s">
        <v>1624</v>
      </c>
      <c r="D266" s="346" t="s">
        <v>1400</v>
      </c>
      <c r="E266" s="346" t="s">
        <v>1669</v>
      </c>
    </row>
    <row r="267" spans="2:5" x14ac:dyDescent="0.25">
      <c r="B267" s="347" t="s">
        <v>1398</v>
      </c>
      <c r="C267" s="348" t="s">
        <v>1624</v>
      </c>
      <c r="D267" s="348" t="s">
        <v>1400</v>
      </c>
      <c r="E267" s="348" t="s">
        <v>1670</v>
      </c>
    </row>
    <row r="268" spans="2:5" x14ac:dyDescent="0.25">
      <c r="B268" s="345" t="s">
        <v>1398</v>
      </c>
      <c r="C268" s="346" t="s">
        <v>1671</v>
      </c>
      <c r="D268" s="346" t="s">
        <v>1400</v>
      </c>
      <c r="E268" s="346" t="s">
        <v>1672</v>
      </c>
    </row>
    <row r="269" spans="2:5" x14ac:dyDescent="0.25">
      <c r="B269" s="347" t="s">
        <v>1398</v>
      </c>
      <c r="C269" s="348" t="s">
        <v>1671</v>
      </c>
      <c r="D269" s="348" t="s">
        <v>1400</v>
      </c>
      <c r="E269" s="348" t="s">
        <v>1673</v>
      </c>
    </row>
    <row r="270" spans="2:5" x14ac:dyDescent="0.25">
      <c r="B270" s="345" t="s">
        <v>1398</v>
      </c>
      <c r="C270" s="346" t="s">
        <v>1671</v>
      </c>
      <c r="D270" s="346" t="s">
        <v>1400</v>
      </c>
      <c r="E270" s="346" t="s">
        <v>1674</v>
      </c>
    </row>
    <row r="271" spans="2:5" x14ac:dyDescent="0.25">
      <c r="B271" s="347" t="s">
        <v>1398</v>
      </c>
      <c r="C271" s="348" t="s">
        <v>1671</v>
      </c>
      <c r="D271" s="348" t="s">
        <v>1400</v>
      </c>
      <c r="E271" s="348" t="s">
        <v>1675</v>
      </c>
    </row>
    <row r="272" spans="2:5" x14ac:dyDescent="0.25">
      <c r="B272" s="345" t="s">
        <v>1398</v>
      </c>
      <c r="C272" s="346" t="s">
        <v>1671</v>
      </c>
      <c r="D272" s="346" t="s">
        <v>1400</v>
      </c>
      <c r="E272" s="346" t="s">
        <v>1676</v>
      </c>
    </row>
    <row r="273" spans="2:5" x14ac:dyDescent="0.25">
      <c r="B273" s="347" t="s">
        <v>1398</v>
      </c>
      <c r="C273" s="348" t="s">
        <v>1671</v>
      </c>
      <c r="D273" s="348" t="s">
        <v>1400</v>
      </c>
      <c r="E273" s="348" t="s">
        <v>1677</v>
      </c>
    </row>
    <row r="274" spans="2:5" x14ac:dyDescent="0.25">
      <c r="B274" s="345" t="s">
        <v>1398</v>
      </c>
      <c r="C274" s="346" t="s">
        <v>1671</v>
      </c>
      <c r="D274" s="346" t="s">
        <v>1400</v>
      </c>
      <c r="E274" s="346" t="s">
        <v>1678</v>
      </c>
    </row>
    <row r="275" spans="2:5" x14ac:dyDescent="0.25">
      <c r="B275" s="347" t="s">
        <v>1398</v>
      </c>
      <c r="C275" s="348" t="s">
        <v>1671</v>
      </c>
      <c r="D275" s="348" t="s">
        <v>1400</v>
      </c>
      <c r="E275" s="348" t="s">
        <v>1679</v>
      </c>
    </row>
    <row r="276" spans="2:5" x14ac:dyDescent="0.25">
      <c r="B276" s="345" t="s">
        <v>1398</v>
      </c>
      <c r="C276" s="346" t="s">
        <v>1671</v>
      </c>
      <c r="D276" s="346" t="s">
        <v>1400</v>
      </c>
      <c r="E276" s="346" t="s">
        <v>1679</v>
      </c>
    </row>
    <row r="277" spans="2:5" x14ac:dyDescent="0.25">
      <c r="B277" s="347" t="s">
        <v>1398</v>
      </c>
      <c r="C277" s="348" t="s">
        <v>1671</v>
      </c>
      <c r="D277" s="348" t="s">
        <v>1400</v>
      </c>
      <c r="E277" s="348" t="s">
        <v>1679</v>
      </c>
    </row>
    <row r="278" spans="2:5" x14ac:dyDescent="0.25">
      <c r="B278" s="345" t="s">
        <v>1398</v>
      </c>
      <c r="C278" s="346" t="s">
        <v>1671</v>
      </c>
      <c r="D278" s="346" t="s">
        <v>1400</v>
      </c>
      <c r="E278" s="346" t="s">
        <v>1680</v>
      </c>
    </row>
    <row r="279" spans="2:5" x14ac:dyDescent="0.25">
      <c r="B279" s="347" t="s">
        <v>1398</v>
      </c>
      <c r="C279" s="348" t="s">
        <v>1671</v>
      </c>
      <c r="D279" s="348" t="s">
        <v>1400</v>
      </c>
      <c r="E279" s="348" t="s">
        <v>1681</v>
      </c>
    </row>
    <row r="280" spans="2:5" x14ac:dyDescent="0.25">
      <c r="B280" s="345" t="s">
        <v>1398</v>
      </c>
      <c r="C280" s="346" t="s">
        <v>1671</v>
      </c>
      <c r="D280" s="346" t="s">
        <v>1400</v>
      </c>
      <c r="E280" s="346" t="s">
        <v>1682</v>
      </c>
    </row>
    <row r="281" spans="2:5" x14ac:dyDescent="0.25">
      <c r="B281" s="347" t="s">
        <v>1398</v>
      </c>
      <c r="C281" s="348" t="s">
        <v>1671</v>
      </c>
      <c r="D281" s="348" t="s">
        <v>1400</v>
      </c>
      <c r="E281" s="348" t="s">
        <v>1683</v>
      </c>
    </row>
    <row r="282" spans="2:5" x14ac:dyDescent="0.25">
      <c r="B282" s="345" t="s">
        <v>1398</v>
      </c>
      <c r="C282" s="346" t="s">
        <v>1671</v>
      </c>
      <c r="D282" s="346" t="s">
        <v>1400</v>
      </c>
      <c r="E282" s="346" t="s">
        <v>1684</v>
      </c>
    </row>
    <row r="283" spans="2:5" x14ac:dyDescent="0.25">
      <c r="B283" s="347" t="s">
        <v>1398</v>
      </c>
      <c r="C283" s="348" t="s">
        <v>1671</v>
      </c>
      <c r="D283" s="348" t="s">
        <v>1400</v>
      </c>
      <c r="E283" s="348" t="s">
        <v>1685</v>
      </c>
    </row>
    <row r="284" spans="2:5" x14ac:dyDescent="0.25">
      <c r="B284" s="345" t="s">
        <v>1398</v>
      </c>
      <c r="C284" s="346" t="s">
        <v>1671</v>
      </c>
      <c r="D284" s="346" t="s">
        <v>1400</v>
      </c>
      <c r="E284" s="346" t="s">
        <v>1686</v>
      </c>
    </row>
    <row r="285" spans="2:5" x14ac:dyDescent="0.25">
      <c r="B285" s="347" t="s">
        <v>1398</v>
      </c>
      <c r="C285" s="348" t="s">
        <v>1671</v>
      </c>
      <c r="D285" s="348" t="s">
        <v>1400</v>
      </c>
      <c r="E285" s="348" t="s">
        <v>1687</v>
      </c>
    </row>
    <row r="286" spans="2:5" x14ac:dyDescent="0.25">
      <c r="B286" s="345" t="s">
        <v>1398</v>
      </c>
      <c r="C286" s="346" t="s">
        <v>1671</v>
      </c>
      <c r="D286" s="346" t="s">
        <v>1400</v>
      </c>
      <c r="E286" s="346" t="s">
        <v>1688</v>
      </c>
    </row>
    <row r="287" spans="2:5" x14ac:dyDescent="0.25">
      <c r="B287" s="347" t="s">
        <v>1398</v>
      </c>
      <c r="C287" s="348" t="s">
        <v>1671</v>
      </c>
      <c r="D287" s="348" t="s">
        <v>1400</v>
      </c>
      <c r="E287" s="348" t="s">
        <v>1689</v>
      </c>
    </row>
    <row r="288" spans="2:5" x14ac:dyDescent="0.25">
      <c r="B288" s="345" t="s">
        <v>1398</v>
      </c>
      <c r="C288" s="346" t="s">
        <v>1671</v>
      </c>
      <c r="D288" s="346" t="s">
        <v>1400</v>
      </c>
      <c r="E288" s="346" t="s">
        <v>1690</v>
      </c>
    </row>
    <row r="289" spans="2:5" x14ac:dyDescent="0.25">
      <c r="B289" s="347" t="s">
        <v>1398</v>
      </c>
      <c r="C289" s="348" t="s">
        <v>1671</v>
      </c>
      <c r="D289" s="348" t="s">
        <v>1400</v>
      </c>
      <c r="E289" s="348" t="s">
        <v>1691</v>
      </c>
    </row>
    <row r="290" spans="2:5" x14ac:dyDescent="0.25">
      <c r="B290" s="345" t="s">
        <v>1398</v>
      </c>
      <c r="C290" s="346" t="s">
        <v>1671</v>
      </c>
      <c r="D290" s="346" t="s">
        <v>1400</v>
      </c>
      <c r="E290" s="346" t="s">
        <v>1692</v>
      </c>
    </row>
    <row r="291" spans="2:5" x14ac:dyDescent="0.25">
      <c r="B291" s="347" t="s">
        <v>1398</v>
      </c>
      <c r="C291" s="348" t="s">
        <v>1671</v>
      </c>
      <c r="D291" s="348" t="s">
        <v>1400</v>
      </c>
      <c r="E291" s="348" t="s">
        <v>1693</v>
      </c>
    </row>
    <row r="292" spans="2:5" x14ac:dyDescent="0.25">
      <c r="B292" s="345" t="s">
        <v>1398</v>
      </c>
      <c r="C292" s="346" t="s">
        <v>1671</v>
      </c>
      <c r="D292" s="346" t="s">
        <v>1400</v>
      </c>
      <c r="E292" s="346" t="s">
        <v>1694</v>
      </c>
    </row>
    <row r="293" spans="2:5" x14ac:dyDescent="0.25">
      <c r="B293" s="347" t="s">
        <v>1398</v>
      </c>
      <c r="C293" s="348" t="s">
        <v>1671</v>
      </c>
      <c r="D293" s="348" t="s">
        <v>1400</v>
      </c>
      <c r="E293" s="348" t="s">
        <v>1695</v>
      </c>
    </row>
    <row r="294" spans="2:5" x14ac:dyDescent="0.25">
      <c r="B294" s="345" t="s">
        <v>1398</v>
      </c>
      <c r="C294" s="346" t="s">
        <v>1671</v>
      </c>
      <c r="D294" s="346" t="s">
        <v>1400</v>
      </c>
      <c r="E294" s="346" t="s">
        <v>1696</v>
      </c>
    </row>
    <row r="295" spans="2:5" x14ac:dyDescent="0.25">
      <c r="B295" s="347" t="s">
        <v>1398</v>
      </c>
      <c r="C295" s="348" t="s">
        <v>1671</v>
      </c>
      <c r="D295" s="348" t="s">
        <v>1400</v>
      </c>
      <c r="E295" s="348" t="s">
        <v>1697</v>
      </c>
    </row>
    <row r="296" spans="2:5" x14ac:dyDescent="0.25">
      <c r="B296" s="345" t="s">
        <v>1398</v>
      </c>
      <c r="C296" s="346" t="s">
        <v>1671</v>
      </c>
      <c r="D296" s="346" t="s">
        <v>1400</v>
      </c>
      <c r="E296" s="346" t="s">
        <v>1698</v>
      </c>
    </row>
    <row r="297" spans="2:5" x14ac:dyDescent="0.25">
      <c r="B297" s="347" t="s">
        <v>1398</v>
      </c>
      <c r="C297" s="348" t="s">
        <v>1671</v>
      </c>
      <c r="D297" s="348" t="s">
        <v>1400</v>
      </c>
      <c r="E297" s="348" t="s">
        <v>1699</v>
      </c>
    </row>
    <row r="298" spans="2:5" x14ac:dyDescent="0.25">
      <c r="B298" s="345" t="s">
        <v>1398</v>
      </c>
      <c r="C298" s="346" t="s">
        <v>1671</v>
      </c>
      <c r="D298" s="346" t="s">
        <v>1400</v>
      </c>
      <c r="E298" s="346" t="s">
        <v>1700</v>
      </c>
    </row>
    <row r="299" spans="2:5" x14ac:dyDescent="0.25">
      <c r="B299" s="347" t="s">
        <v>1398</v>
      </c>
      <c r="C299" s="348" t="s">
        <v>1671</v>
      </c>
      <c r="D299" s="348" t="s">
        <v>1400</v>
      </c>
      <c r="E299" s="348" t="s">
        <v>1701</v>
      </c>
    </row>
    <row r="300" spans="2:5" x14ac:dyDescent="0.25">
      <c r="B300" s="345" t="s">
        <v>1398</v>
      </c>
      <c r="C300" s="346" t="s">
        <v>1671</v>
      </c>
      <c r="D300" s="346" t="s">
        <v>1400</v>
      </c>
      <c r="E300" s="346" t="s">
        <v>1702</v>
      </c>
    </row>
    <row r="301" spans="2:5" x14ac:dyDescent="0.25">
      <c r="B301" s="347" t="s">
        <v>1398</v>
      </c>
      <c r="C301" s="348" t="s">
        <v>1671</v>
      </c>
      <c r="D301" s="348" t="s">
        <v>1400</v>
      </c>
      <c r="E301" s="348" t="s">
        <v>1703</v>
      </c>
    </row>
    <row r="302" spans="2:5" x14ac:dyDescent="0.25">
      <c r="B302" s="345" t="s">
        <v>1398</v>
      </c>
      <c r="C302" s="346" t="s">
        <v>1671</v>
      </c>
      <c r="D302" s="346" t="s">
        <v>1400</v>
      </c>
      <c r="E302" s="346" t="s">
        <v>1704</v>
      </c>
    </row>
    <row r="303" spans="2:5" x14ac:dyDescent="0.25">
      <c r="B303" s="347" t="s">
        <v>1398</v>
      </c>
      <c r="C303" s="348" t="s">
        <v>1671</v>
      </c>
      <c r="D303" s="348" t="s">
        <v>1400</v>
      </c>
      <c r="E303" s="348" t="s">
        <v>1705</v>
      </c>
    </row>
    <row r="304" spans="2:5" x14ac:dyDescent="0.25">
      <c r="B304" s="345" t="s">
        <v>1398</v>
      </c>
      <c r="C304" s="346" t="s">
        <v>1671</v>
      </c>
      <c r="D304" s="346" t="s">
        <v>1400</v>
      </c>
      <c r="E304" s="346" t="s">
        <v>1706</v>
      </c>
    </row>
    <row r="305" spans="2:5" x14ac:dyDescent="0.25">
      <c r="B305" s="347" t="s">
        <v>1398</v>
      </c>
      <c r="C305" s="348" t="s">
        <v>1671</v>
      </c>
      <c r="D305" s="348" t="s">
        <v>1400</v>
      </c>
      <c r="E305" s="348" t="s">
        <v>1707</v>
      </c>
    </row>
    <row r="306" spans="2:5" x14ac:dyDescent="0.25">
      <c r="B306" s="345" t="s">
        <v>1398</v>
      </c>
      <c r="C306" s="346" t="s">
        <v>1671</v>
      </c>
      <c r="D306" s="346" t="s">
        <v>1400</v>
      </c>
      <c r="E306" s="346" t="s">
        <v>1708</v>
      </c>
    </row>
    <row r="307" spans="2:5" x14ac:dyDescent="0.25">
      <c r="B307" s="347" t="s">
        <v>1398</v>
      </c>
      <c r="C307" s="348" t="s">
        <v>1671</v>
      </c>
      <c r="D307" s="348" t="s">
        <v>1400</v>
      </c>
      <c r="E307" s="348" t="s">
        <v>1709</v>
      </c>
    </row>
    <row r="308" spans="2:5" x14ac:dyDescent="0.25">
      <c r="B308" s="345" t="s">
        <v>1398</v>
      </c>
      <c r="C308" s="346" t="s">
        <v>1671</v>
      </c>
      <c r="D308" s="346" t="s">
        <v>1400</v>
      </c>
      <c r="E308" s="346" t="s">
        <v>1710</v>
      </c>
    </row>
    <row r="309" spans="2:5" x14ac:dyDescent="0.25">
      <c r="B309" s="347" t="s">
        <v>1398</v>
      </c>
      <c r="C309" s="348" t="s">
        <v>1671</v>
      </c>
      <c r="D309" s="348" t="s">
        <v>1400</v>
      </c>
      <c r="E309" s="348" t="s">
        <v>1711</v>
      </c>
    </row>
    <row r="310" spans="2:5" x14ac:dyDescent="0.25">
      <c r="B310" s="345" t="s">
        <v>1398</v>
      </c>
      <c r="C310" s="346" t="s">
        <v>1671</v>
      </c>
      <c r="D310" s="346" t="s">
        <v>1400</v>
      </c>
      <c r="E310" s="346" t="s">
        <v>1712</v>
      </c>
    </row>
    <row r="311" spans="2:5" x14ac:dyDescent="0.25">
      <c r="B311" s="347" t="s">
        <v>1398</v>
      </c>
      <c r="C311" s="348" t="s">
        <v>1671</v>
      </c>
      <c r="D311" s="348" t="s">
        <v>1400</v>
      </c>
      <c r="E311" s="348" t="s">
        <v>1713</v>
      </c>
    </row>
    <row r="312" spans="2:5" x14ac:dyDescent="0.25">
      <c r="B312" s="345" t="s">
        <v>1398</v>
      </c>
      <c r="C312" s="346" t="s">
        <v>1671</v>
      </c>
      <c r="D312" s="346" t="s">
        <v>1400</v>
      </c>
      <c r="E312" s="346" t="s">
        <v>1714</v>
      </c>
    </row>
    <row r="313" spans="2:5" x14ac:dyDescent="0.25">
      <c r="B313" s="347" t="s">
        <v>1398</v>
      </c>
      <c r="C313" s="348" t="s">
        <v>1671</v>
      </c>
      <c r="D313" s="348" t="s">
        <v>1400</v>
      </c>
      <c r="E313" s="348" t="s">
        <v>1595</v>
      </c>
    </row>
    <row r="314" spans="2:5" x14ac:dyDescent="0.25">
      <c r="B314" s="345" t="s">
        <v>1398</v>
      </c>
      <c r="C314" s="346" t="s">
        <v>1671</v>
      </c>
      <c r="D314" s="346" t="s">
        <v>1400</v>
      </c>
      <c r="E314" s="346" t="s">
        <v>1715</v>
      </c>
    </row>
    <row r="315" spans="2:5" x14ac:dyDescent="0.25">
      <c r="B315" s="347" t="s">
        <v>1398</v>
      </c>
      <c r="C315" s="348" t="s">
        <v>1671</v>
      </c>
      <c r="D315" s="348" t="s">
        <v>1400</v>
      </c>
      <c r="E315" s="348" t="s">
        <v>1716</v>
      </c>
    </row>
    <row r="316" spans="2:5" x14ac:dyDescent="0.25">
      <c r="B316" s="345" t="s">
        <v>1398</v>
      </c>
      <c r="C316" s="346" t="s">
        <v>1671</v>
      </c>
      <c r="D316" s="346" t="s">
        <v>1400</v>
      </c>
      <c r="E316" s="346" t="s">
        <v>1717</v>
      </c>
    </row>
    <row r="317" spans="2:5" x14ac:dyDescent="0.25">
      <c r="B317" s="347" t="s">
        <v>1398</v>
      </c>
      <c r="C317" s="348" t="s">
        <v>1671</v>
      </c>
      <c r="D317" s="348" t="s">
        <v>1400</v>
      </c>
      <c r="E317" s="348" t="s">
        <v>1718</v>
      </c>
    </row>
    <row r="318" spans="2:5" x14ac:dyDescent="0.25">
      <c r="B318" s="345" t="s">
        <v>1398</v>
      </c>
      <c r="C318" s="346" t="s">
        <v>1671</v>
      </c>
      <c r="D318" s="346" t="s">
        <v>1400</v>
      </c>
      <c r="E318" s="346" t="s">
        <v>1719</v>
      </c>
    </row>
    <row r="319" spans="2:5" x14ac:dyDescent="0.25">
      <c r="B319" s="347" t="s">
        <v>1398</v>
      </c>
      <c r="C319" s="348" t="s">
        <v>1671</v>
      </c>
      <c r="D319" s="348" t="s">
        <v>1400</v>
      </c>
      <c r="E319" s="348" t="s">
        <v>1720</v>
      </c>
    </row>
    <row r="320" spans="2:5" x14ac:dyDescent="0.25">
      <c r="B320" s="345" t="s">
        <v>1398</v>
      </c>
      <c r="C320" s="346" t="s">
        <v>1671</v>
      </c>
      <c r="D320" s="346" t="s">
        <v>1400</v>
      </c>
      <c r="E320" s="346" t="s">
        <v>1721</v>
      </c>
    </row>
    <row r="321" spans="2:5" x14ac:dyDescent="0.25">
      <c r="B321" s="347" t="s">
        <v>1398</v>
      </c>
      <c r="C321" s="348" t="s">
        <v>1671</v>
      </c>
      <c r="D321" s="348" t="s">
        <v>1400</v>
      </c>
      <c r="E321" s="348" t="s">
        <v>1722</v>
      </c>
    </row>
    <row r="322" spans="2:5" x14ac:dyDescent="0.25">
      <c r="B322" s="345" t="s">
        <v>1398</v>
      </c>
      <c r="C322" s="346" t="s">
        <v>1671</v>
      </c>
      <c r="D322" s="346" t="s">
        <v>1400</v>
      </c>
      <c r="E322" s="346" t="s">
        <v>1723</v>
      </c>
    </row>
    <row r="323" spans="2:5" x14ac:dyDescent="0.25">
      <c r="B323" s="347" t="s">
        <v>1398</v>
      </c>
      <c r="C323" s="348" t="s">
        <v>1671</v>
      </c>
      <c r="D323" s="348" t="s">
        <v>1400</v>
      </c>
      <c r="E323" s="348" t="s">
        <v>1724</v>
      </c>
    </row>
    <row r="324" spans="2:5" x14ac:dyDescent="0.25">
      <c r="B324" s="345" t="s">
        <v>1398</v>
      </c>
      <c r="C324" s="346" t="s">
        <v>1725</v>
      </c>
      <c r="D324" s="346" t="s">
        <v>1400</v>
      </c>
      <c r="E324" s="346" t="s">
        <v>1726</v>
      </c>
    </row>
    <row r="325" spans="2:5" x14ac:dyDescent="0.25">
      <c r="B325" s="347" t="s">
        <v>1398</v>
      </c>
      <c r="C325" s="348" t="s">
        <v>1725</v>
      </c>
      <c r="D325" s="348" t="s">
        <v>1400</v>
      </c>
      <c r="E325" s="348" t="s">
        <v>1727</v>
      </c>
    </row>
    <row r="326" spans="2:5" x14ac:dyDescent="0.25">
      <c r="B326" s="345" t="s">
        <v>1398</v>
      </c>
      <c r="C326" s="346" t="s">
        <v>1725</v>
      </c>
      <c r="D326" s="346" t="s">
        <v>1400</v>
      </c>
      <c r="E326" s="346" t="s">
        <v>1728</v>
      </c>
    </row>
    <row r="327" spans="2:5" x14ac:dyDescent="0.25">
      <c r="B327" s="347" t="s">
        <v>1398</v>
      </c>
      <c r="C327" s="348" t="s">
        <v>1725</v>
      </c>
      <c r="D327" s="348" t="s">
        <v>1400</v>
      </c>
      <c r="E327" s="348" t="s">
        <v>1729</v>
      </c>
    </row>
    <row r="328" spans="2:5" x14ac:dyDescent="0.25">
      <c r="B328" s="345" t="s">
        <v>1398</v>
      </c>
      <c r="C328" s="346" t="s">
        <v>1725</v>
      </c>
      <c r="D328" s="346" t="s">
        <v>1400</v>
      </c>
      <c r="E328" s="346" t="s">
        <v>1730</v>
      </c>
    </row>
    <row r="329" spans="2:5" x14ac:dyDescent="0.25">
      <c r="B329" s="347" t="s">
        <v>1398</v>
      </c>
      <c r="C329" s="348" t="s">
        <v>1725</v>
      </c>
      <c r="D329" s="348" t="s">
        <v>1400</v>
      </c>
      <c r="E329" s="348" t="s">
        <v>1731</v>
      </c>
    </row>
    <row r="330" spans="2:5" x14ac:dyDescent="0.25">
      <c r="B330" s="345" t="s">
        <v>1398</v>
      </c>
      <c r="C330" s="346" t="s">
        <v>1725</v>
      </c>
      <c r="D330" s="346" t="s">
        <v>1400</v>
      </c>
      <c r="E330" s="346" t="s">
        <v>1732</v>
      </c>
    </row>
    <row r="331" spans="2:5" x14ac:dyDescent="0.25">
      <c r="B331" s="347" t="s">
        <v>1398</v>
      </c>
      <c r="C331" s="348" t="s">
        <v>1725</v>
      </c>
      <c r="D331" s="348" t="s">
        <v>1400</v>
      </c>
      <c r="E331" s="348" t="s">
        <v>1733</v>
      </c>
    </row>
    <row r="332" spans="2:5" x14ac:dyDescent="0.25">
      <c r="B332" s="345" t="s">
        <v>1398</v>
      </c>
      <c r="C332" s="346" t="s">
        <v>1725</v>
      </c>
      <c r="D332" s="346" t="s">
        <v>1400</v>
      </c>
      <c r="E332" s="346" t="s">
        <v>1734</v>
      </c>
    </row>
    <row r="333" spans="2:5" x14ac:dyDescent="0.25">
      <c r="B333" s="347" t="s">
        <v>1398</v>
      </c>
      <c r="C333" s="348" t="s">
        <v>1725</v>
      </c>
      <c r="D333" s="348" t="s">
        <v>1400</v>
      </c>
      <c r="E333" s="348" t="s">
        <v>1735</v>
      </c>
    </row>
    <row r="334" spans="2:5" x14ac:dyDescent="0.25">
      <c r="B334" s="345" t="s">
        <v>1398</v>
      </c>
      <c r="C334" s="346" t="s">
        <v>1725</v>
      </c>
      <c r="D334" s="346" t="s">
        <v>1400</v>
      </c>
      <c r="E334" s="346" t="s">
        <v>1736</v>
      </c>
    </row>
    <row r="335" spans="2:5" x14ac:dyDescent="0.25">
      <c r="B335" s="347" t="s">
        <v>1398</v>
      </c>
      <c r="C335" s="348" t="s">
        <v>1725</v>
      </c>
      <c r="D335" s="348" t="s">
        <v>1400</v>
      </c>
      <c r="E335" s="348" t="s">
        <v>1737</v>
      </c>
    </row>
    <row r="336" spans="2:5" x14ac:dyDescent="0.25">
      <c r="B336" s="345" t="s">
        <v>1398</v>
      </c>
      <c r="C336" s="346" t="s">
        <v>1725</v>
      </c>
      <c r="D336" s="346" t="s">
        <v>1400</v>
      </c>
      <c r="E336" s="346" t="s">
        <v>1738</v>
      </c>
    </row>
    <row r="337" spans="2:5" x14ac:dyDescent="0.25">
      <c r="B337" s="347" t="s">
        <v>1398</v>
      </c>
      <c r="C337" s="348" t="s">
        <v>1725</v>
      </c>
      <c r="D337" s="348" t="s">
        <v>1400</v>
      </c>
      <c r="E337" s="348" t="s">
        <v>1739</v>
      </c>
    </row>
    <row r="338" spans="2:5" x14ac:dyDescent="0.25">
      <c r="B338" s="345" t="s">
        <v>1398</v>
      </c>
      <c r="C338" s="346" t="s">
        <v>1725</v>
      </c>
      <c r="D338" s="346" t="s">
        <v>1400</v>
      </c>
      <c r="E338" s="346" t="s">
        <v>1740</v>
      </c>
    </row>
    <row r="339" spans="2:5" x14ac:dyDescent="0.25">
      <c r="B339" s="347" t="s">
        <v>1398</v>
      </c>
      <c r="C339" s="348" t="s">
        <v>1725</v>
      </c>
      <c r="D339" s="348" t="s">
        <v>1400</v>
      </c>
      <c r="E339" s="348" t="s">
        <v>1741</v>
      </c>
    </row>
    <row r="340" spans="2:5" x14ac:dyDescent="0.25">
      <c r="B340" s="345" t="s">
        <v>1398</v>
      </c>
      <c r="C340" s="346" t="s">
        <v>1725</v>
      </c>
      <c r="D340" s="346" t="s">
        <v>1400</v>
      </c>
      <c r="E340" s="346" t="s">
        <v>1742</v>
      </c>
    </row>
    <row r="341" spans="2:5" x14ac:dyDescent="0.25">
      <c r="B341" s="347" t="s">
        <v>1398</v>
      </c>
      <c r="C341" s="348" t="s">
        <v>1725</v>
      </c>
      <c r="D341" s="348" t="s">
        <v>1400</v>
      </c>
      <c r="E341" s="348" t="s">
        <v>1743</v>
      </c>
    </row>
    <row r="342" spans="2:5" x14ac:dyDescent="0.25">
      <c r="B342" s="345" t="s">
        <v>1398</v>
      </c>
      <c r="C342" s="346" t="s">
        <v>1725</v>
      </c>
      <c r="D342" s="346" t="s">
        <v>1400</v>
      </c>
      <c r="E342" s="346" t="s">
        <v>1744</v>
      </c>
    </row>
    <row r="343" spans="2:5" x14ac:dyDescent="0.25">
      <c r="B343" s="347" t="s">
        <v>1398</v>
      </c>
      <c r="C343" s="348" t="s">
        <v>1725</v>
      </c>
      <c r="D343" s="348" t="s">
        <v>1400</v>
      </c>
      <c r="E343" s="348" t="s">
        <v>1745</v>
      </c>
    </row>
    <row r="344" spans="2:5" x14ac:dyDescent="0.25">
      <c r="B344" s="345" t="s">
        <v>1398</v>
      </c>
      <c r="C344" s="346" t="s">
        <v>1725</v>
      </c>
      <c r="D344" s="346" t="s">
        <v>1400</v>
      </c>
      <c r="E344" s="346" t="s">
        <v>1746</v>
      </c>
    </row>
    <row r="345" spans="2:5" x14ac:dyDescent="0.25">
      <c r="B345" s="347" t="s">
        <v>1398</v>
      </c>
      <c r="C345" s="348" t="s">
        <v>1725</v>
      </c>
      <c r="D345" s="348" t="s">
        <v>1400</v>
      </c>
      <c r="E345" s="348" t="s">
        <v>1747</v>
      </c>
    </row>
    <row r="346" spans="2:5" x14ac:dyDescent="0.25">
      <c r="B346" s="345" t="s">
        <v>1398</v>
      </c>
      <c r="C346" s="346" t="s">
        <v>1725</v>
      </c>
      <c r="D346" s="346" t="s">
        <v>1400</v>
      </c>
      <c r="E346" s="346" t="s">
        <v>1748</v>
      </c>
    </row>
    <row r="347" spans="2:5" x14ac:dyDescent="0.25">
      <c r="B347" s="347" t="s">
        <v>1398</v>
      </c>
      <c r="C347" s="348" t="s">
        <v>1725</v>
      </c>
      <c r="D347" s="348" t="s">
        <v>1400</v>
      </c>
      <c r="E347" s="348" t="s">
        <v>1749</v>
      </c>
    </row>
    <row r="348" spans="2:5" x14ac:dyDescent="0.25">
      <c r="B348" s="345" t="s">
        <v>1398</v>
      </c>
      <c r="C348" s="346" t="s">
        <v>1725</v>
      </c>
      <c r="D348" s="346" t="s">
        <v>1400</v>
      </c>
      <c r="E348" s="346" t="s">
        <v>1750</v>
      </c>
    </row>
    <row r="349" spans="2:5" x14ac:dyDescent="0.25">
      <c r="B349" s="347" t="s">
        <v>1398</v>
      </c>
      <c r="C349" s="348" t="s">
        <v>1725</v>
      </c>
      <c r="D349" s="348" t="s">
        <v>1400</v>
      </c>
      <c r="E349" s="348" t="s">
        <v>1751</v>
      </c>
    </row>
    <row r="350" spans="2:5" x14ac:dyDescent="0.25">
      <c r="B350" s="345" t="s">
        <v>1398</v>
      </c>
      <c r="C350" s="346" t="s">
        <v>1725</v>
      </c>
      <c r="D350" s="346" t="s">
        <v>1400</v>
      </c>
      <c r="E350" s="346" t="s">
        <v>1752</v>
      </c>
    </row>
    <row r="351" spans="2:5" x14ac:dyDescent="0.25">
      <c r="B351" s="347" t="s">
        <v>1398</v>
      </c>
      <c r="C351" s="348" t="s">
        <v>1725</v>
      </c>
      <c r="D351" s="348" t="s">
        <v>1400</v>
      </c>
      <c r="E351" s="348" t="s">
        <v>1753</v>
      </c>
    </row>
    <row r="352" spans="2:5" x14ac:dyDescent="0.25">
      <c r="B352" s="345" t="s">
        <v>1398</v>
      </c>
      <c r="C352" s="346" t="s">
        <v>1725</v>
      </c>
      <c r="D352" s="346" t="s">
        <v>1400</v>
      </c>
      <c r="E352" s="346" t="s">
        <v>1754</v>
      </c>
    </row>
    <row r="353" spans="2:5" x14ac:dyDescent="0.25">
      <c r="B353" s="347" t="s">
        <v>1398</v>
      </c>
      <c r="C353" s="348" t="s">
        <v>1725</v>
      </c>
      <c r="D353" s="348" t="s">
        <v>1400</v>
      </c>
      <c r="E353" s="348" t="s">
        <v>1755</v>
      </c>
    </row>
    <row r="354" spans="2:5" x14ac:dyDescent="0.25">
      <c r="B354" s="345" t="s">
        <v>1398</v>
      </c>
      <c r="C354" s="346" t="s">
        <v>1725</v>
      </c>
      <c r="D354" s="346" t="s">
        <v>1400</v>
      </c>
      <c r="E354" s="346" t="s">
        <v>1756</v>
      </c>
    </row>
    <row r="355" spans="2:5" x14ac:dyDescent="0.25">
      <c r="B355" s="347" t="s">
        <v>1398</v>
      </c>
      <c r="C355" s="348" t="s">
        <v>1725</v>
      </c>
      <c r="D355" s="348" t="s">
        <v>1400</v>
      </c>
      <c r="E355" s="348" t="s">
        <v>1757</v>
      </c>
    </row>
    <row r="356" spans="2:5" x14ac:dyDescent="0.25">
      <c r="B356" s="345" t="s">
        <v>1398</v>
      </c>
      <c r="C356" s="346" t="s">
        <v>1725</v>
      </c>
      <c r="D356" s="346" t="s">
        <v>1400</v>
      </c>
      <c r="E356" s="346" t="s">
        <v>1758</v>
      </c>
    </row>
    <row r="357" spans="2:5" x14ac:dyDescent="0.25">
      <c r="B357" s="347" t="s">
        <v>1398</v>
      </c>
      <c r="C357" s="348" t="s">
        <v>1725</v>
      </c>
      <c r="D357" s="348" t="s">
        <v>1400</v>
      </c>
      <c r="E357" s="348" t="s">
        <v>1759</v>
      </c>
    </row>
    <row r="358" spans="2:5" x14ac:dyDescent="0.25">
      <c r="B358" s="345" t="s">
        <v>1398</v>
      </c>
      <c r="C358" s="346" t="s">
        <v>1725</v>
      </c>
      <c r="D358" s="346" t="s">
        <v>1400</v>
      </c>
      <c r="E358" s="346" t="s">
        <v>1760</v>
      </c>
    </row>
    <row r="359" spans="2:5" x14ac:dyDescent="0.25">
      <c r="B359" s="347" t="s">
        <v>1398</v>
      </c>
      <c r="C359" s="348" t="s">
        <v>1725</v>
      </c>
      <c r="D359" s="348" t="s">
        <v>1400</v>
      </c>
      <c r="E359" s="348" t="s">
        <v>1761</v>
      </c>
    </row>
    <row r="360" spans="2:5" x14ac:dyDescent="0.25">
      <c r="B360" s="345" t="s">
        <v>1398</v>
      </c>
      <c r="C360" s="346" t="s">
        <v>1725</v>
      </c>
      <c r="D360" s="346" t="s">
        <v>1400</v>
      </c>
      <c r="E360" s="346" t="s">
        <v>1762</v>
      </c>
    </row>
    <row r="361" spans="2:5" x14ac:dyDescent="0.25">
      <c r="B361" s="347" t="s">
        <v>1398</v>
      </c>
      <c r="C361" s="348" t="s">
        <v>1725</v>
      </c>
      <c r="D361" s="348" t="s">
        <v>1400</v>
      </c>
      <c r="E361" s="348" t="s">
        <v>1763</v>
      </c>
    </row>
    <row r="362" spans="2:5" x14ac:dyDescent="0.25">
      <c r="B362" s="345" t="s">
        <v>1398</v>
      </c>
      <c r="C362" s="346" t="s">
        <v>1725</v>
      </c>
      <c r="D362" s="346" t="s">
        <v>1400</v>
      </c>
      <c r="E362" s="346" t="s">
        <v>1764</v>
      </c>
    </row>
    <row r="363" spans="2:5" x14ac:dyDescent="0.25">
      <c r="B363" s="347" t="s">
        <v>1398</v>
      </c>
      <c r="C363" s="348" t="s">
        <v>1725</v>
      </c>
      <c r="D363" s="348" t="s">
        <v>1400</v>
      </c>
      <c r="E363" s="348" t="s">
        <v>1765</v>
      </c>
    </row>
    <row r="364" spans="2:5" x14ac:dyDescent="0.25">
      <c r="B364" s="345" t="s">
        <v>1398</v>
      </c>
      <c r="C364" s="346" t="s">
        <v>1766</v>
      </c>
      <c r="D364" s="346" t="s">
        <v>1400</v>
      </c>
      <c r="E364" s="346" t="s">
        <v>1767</v>
      </c>
    </row>
    <row r="365" spans="2:5" x14ac:dyDescent="0.25">
      <c r="B365" s="347" t="s">
        <v>1398</v>
      </c>
      <c r="C365" s="348" t="s">
        <v>1766</v>
      </c>
      <c r="D365" s="348" t="s">
        <v>1400</v>
      </c>
      <c r="E365" s="348" t="s">
        <v>1768</v>
      </c>
    </row>
    <row r="366" spans="2:5" x14ac:dyDescent="0.25">
      <c r="B366" s="345" t="s">
        <v>1398</v>
      </c>
      <c r="C366" s="346" t="s">
        <v>1766</v>
      </c>
      <c r="D366" s="346" t="s">
        <v>1400</v>
      </c>
      <c r="E366" s="346" t="s">
        <v>1769</v>
      </c>
    </row>
    <row r="367" spans="2:5" x14ac:dyDescent="0.25">
      <c r="B367" s="347" t="s">
        <v>1398</v>
      </c>
      <c r="C367" s="348" t="s">
        <v>1766</v>
      </c>
      <c r="D367" s="348" t="s">
        <v>1400</v>
      </c>
      <c r="E367" s="348" t="s">
        <v>1770</v>
      </c>
    </row>
    <row r="368" spans="2:5" x14ac:dyDescent="0.25">
      <c r="B368" s="345" t="s">
        <v>1398</v>
      </c>
      <c r="C368" s="346" t="s">
        <v>1766</v>
      </c>
      <c r="D368" s="346" t="s">
        <v>1400</v>
      </c>
      <c r="E368" s="346" t="s">
        <v>1771</v>
      </c>
    </row>
    <row r="369" spans="2:5" x14ac:dyDescent="0.25">
      <c r="B369" s="347" t="s">
        <v>1398</v>
      </c>
      <c r="C369" s="348" t="s">
        <v>1766</v>
      </c>
      <c r="D369" s="348" t="s">
        <v>1400</v>
      </c>
      <c r="E369" s="348" t="s">
        <v>1772</v>
      </c>
    </row>
    <row r="370" spans="2:5" x14ac:dyDescent="0.25">
      <c r="B370" s="345" t="s">
        <v>1398</v>
      </c>
      <c r="C370" s="346" t="s">
        <v>1766</v>
      </c>
      <c r="D370" s="346" t="s">
        <v>1400</v>
      </c>
      <c r="E370" s="346" t="s">
        <v>1773</v>
      </c>
    </row>
    <row r="371" spans="2:5" x14ac:dyDescent="0.25">
      <c r="B371" s="347" t="s">
        <v>1398</v>
      </c>
      <c r="C371" s="348" t="s">
        <v>1766</v>
      </c>
      <c r="D371" s="348" t="s">
        <v>1400</v>
      </c>
      <c r="E371" s="348" t="s">
        <v>1774</v>
      </c>
    </row>
    <row r="372" spans="2:5" x14ac:dyDescent="0.25">
      <c r="B372" s="345" t="s">
        <v>1398</v>
      </c>
      <c r="C372" s="346" t="s">
        <v>1766</v>
      </c>
      <c r="D372" s="346" t="s">
        <v>1400</v>
      </c>
      <c r="E372" s="346" t="s">
        <v>1775</v>
      </c>
    </row>
    <row r="373" spans="2:5" x14ac:dyDescent="0.25">
      <c r="B373" s="347" t="s">
        <v>1398</v>
      </c>
      <c r="C373" s="348" t="s">
        <v>1766</v>
      </c>
      <c r="D373" s="348" t="s">
        <v>1400</v>
      </c>
      <c r="E373" s="348" t="s">
        <v>1776</v>
      </c>
    </row>
    <row r="374" spans="2:5" x14ac:dyDescent="0.25">
      <c r="B374" s="345" t="s">
        <v>1398</v>
      </c>
      <c r="C374" s="346" t="s">
        <v>1766</v>
      </c>
      <c r="D374" s="346" t="s">
        <v>1400</v>
      </c>
      <c r="E374" s="346" t="s">
        <v>1777</v>
      </c>
    </row>
    <row r="375" spans="2:5" x14ac:dyDescent="0.25">
      <c r="B375" s="347" t="s">
        <v>1398</v>
      </c>
      <c r="C375" s="348" t="s">
        <v>1766</v>
      </c>
      <c r="D375" s="348" t="s">
        <v>1400</v>
      </c>
      <c r="E375" s="348" t="s">
        <v>1778</v>
      </c>
    </row>
    <row r="376" spans="2:5" x14ac:dyDescent="0.25">
      <c r="B376" s="345" t="s">
        <v>1398</v>
      </c>
      <c r="C376" s="346" t="s">
        <v>1766</v>
      </c>
      <c r="D376" s="346" t="s">
        <v>1400</v>
      </c>
      <c r="E376" s="346" t="s">
        <v>1779</v>
      </c>
    </row>
    <row r="377" spans="2:5" x14ac:dyDescent="0.25">
      <c r="B377" s="347" t="s">
        <v>1398</v>
      </c>
      <c r="C377" s="348" t="s">
        <v>1766</v>
      </c>
      <c r="D377" s="348" t="s">
        <v>1400</v>
      </c>
      <c r="E377" s="348" t="s">
        <v>1780</v>
      </c>
    </row>
    <row r="378" spans="2:5" x14ac:dyDescent="0.25">
      <c r="B378" s="345" t="s">
        <v>1398</v>
      </c>
      <c r="C378" s="346" t="s">
        <v>1766</v>
      </c>
      <c r="D378" s="346" t="s">
        <v>1400</v>
      </c>
      <c r="E378" s="346" t="s">
        <v>1781</v>
      </c>
    </row>
    <row r="379" spans="2:5" x14ac:dyDescent="0.25">
      <c r="B379" s="347" t="s">
        <v>1398</v>
      </c>
      <c r="C379" s="348" t="s">
        <v>1766</v>
      </c>
      <c r="D379" s="348" t="s">
        <v>1400</v>
      </c>
      <c r="E379" s="348" t="s">
        <v>1782</v>
      </c>
    </row>
    <row r="380" spans="2:5" x14ac:dyDescent="0.25">
      <c r="B380" s="345" t="s">
        <v>1398</v>
      </c>
      <c r="C380" s="346" t="s">
        <v>1766</v>
      </c>
      <c r="D380" s="346" t="s">
        <v>1400</v>
      </c>
      <c r="E380" s="346" t="s">
        <v>1783</v>
      </c>
    </row>
    <row r="381" spans="2:5" x14ac:dyDescent="0.25">
      <c r="B381" s="347" t="s">
        <v>1398</v>
      </c>
      <c r="C381" s="348" t="s">
        <v>1766</v>
      </c>
      <c r="D381" s="348" t="s">
        <v>1400</v>
      </c>
      <c r="E381" s="348" t="s">
        <v>1743</v>
      </c>
    </row>
    <row r="382" spans="2:5" x14ac:dyDescent="0.25">
      <c r="B382" s="345" t="s">
        <v>1398</v>
      </c>
      <c r="C382" s="346" t="s">
        <v>1766</v>
      </c>
      <c r="D382" s="346" t="s">
        <v>1400</v>
      </c>
      <c r="E382" s="346" t="s">
        <v>1784</v>
      </c>
    </row>
    <row r="383" spans="2:5" x14ac:dyDescent="0.25">
      <c r="B383" s="347" t="s">
        <v>1398</v>
      </c>
      <c r="C383" s="348" t="s">
        <v>1766</v>
      </c>
      <c r="D383" s="348" t="s">
        <v>1400</v>
      </c>
      <c r="E383" s="348" t="s">
        <v>1785</v>
      </c>
    </row>
    <row r="384" spans="2:5" x14ac:dyDescent="0.25">
      <c r="B384" s="345" t="s">
        <v>1398</v>
      </c>
      <c r="C384" s="346" t="s">
        <v>1766</v>
      </c>
      <c r="D384" s="346" t="s">
        <v>1400</v>
      </c>
      <c r="E384" s="346" t="s">
        <v>1786</v>
      </c>
    </row>
    <row r="385" spans="2:5" x14ac:dyDescent="0.25">
      <c r="B385" s="347" t="s">
        <v>1398</v>
      </c>
      <c r="C385" s="348" t="s">
        <v>1766</v>
      </c>
      <c r="D385" s="348" t="s">
        <v>1400</v>
      </c>
      <c r="E385" s="348" t="s">
        <v>1787</v>
      </c>
    </row>
    <row r="386" spans="2:5" x14ac:dyDescent="0.25">
      <c r="B386" s="345" t="s">
        <v>1398</v>
      </c>
      <c r="C386" s="346" t="s">
        <v>1766</v>
      </c>
      <c r="D386" s="346" t="s">
        <v>1400</v>
      </c>
      <c r="E386" s="346" t="s">
        <v>1788</v>
      </c>
    </row>
    <row r="387" spans="2:5" x14ac:dyDescent="0.25">
      <c r="B387" s="347" t="s">
        <v>1398</v>
      </c>
      <c r="C387" s="348" t="s">
        <v>1766</v>
      </c>
      <c r="D387" s="348" t="s">
        <v>1400</v>
      </c>
      <c r="E387" s="348" t="s">
        <v>1789</v>
      </c>
    </row>
    <row r="388" spans="2:5" x14ac:dyDescent="0.25">
      <c r="B388" s="345" t="s">
        <v>1398</v>
      </c>
      <c r="C388" s="346" t="s">
        <v>1790</v>
      </c>
      <c r="D388" s="346" t="s">
        <v>1400</v>
      </c>
      <c r="E388" s="346" t="s">
        <v>1791</v>
      </c>
    </row>
    <row r="389" spans="2:5" x14ac:dyDescent="0.25">
      <c r="B389" s="347" t="s">
        <v>1398</v>
      </c>
      <c r="C389" s="348" t="s">
        <v>1790</v>
      </c>
      <c r="D389" s="348" t="s">
        <v>1400</v>
      </c>
      <c r="E389" s="348" t="s">
        <v>1792</v>
      </c>
    </row>
    <row r="390" spans="2:5" x14ac:dyDescent="0.25">
      <c r="B390" s="345" t="s">
        <v>1398</v>
      </c>
      <c r="C390" s="346" t="s">
        <v>1790</v>
      </c>
      <c r="D390" s="346" t="s">
        <v>1400</v>
      </c>
      <c r="E390" s="346" t="s">
        <v>1793</v>
      </c>
    </row>
    <row r="391" spans="2:5" x14ac:dyDescent="0.25">
      <c r="B391" s="347" t="s">
        <v>1398</v>
      </c>
      <c r="C391" s="348" t="s">
        <v>1790</v>
      </c>
      <c r="D391" s="348" t="s">
        <v>1400</v>
      </c>
      <c r="E391" s="348" t="s">
        <v>1794</v>
      </c>
    </row>
    <row r="392" spans="2:5" x14ac:dyDescent="0.25">
      <c r="B392" s="345" t="s">
        <v>1398</v>
      </c>
      <c r="C392" s="346" t="s">
        <v>1790</v>
      </c>
      <c r="D392" s="346" t="s">
        <v>1400</v>
      </c>
      <c r="E392" s="346" t="s">
        <v>1795</v>
      </c>
    </row>
    <row r="393" spans="2:5" x14ac:dyDescent="0.25">
      <c r="B393" s="347" t="s">
        <v>1398</v>
      </c>
      <c r="C393" s="348" t="s">
        <v>1790</v>
      </c>
      <c r="D393" s="348" t="s">
        <v>1400</v>
      </c>
      <c r="E393" s="348" t="s">
        <v>1796</v>
      </c>
    </row>
    <row r="394" spans="2:5" x14ac:dyDescent="0.25">
      <c r="B394" s="345" t="s">
        <v>1398</v>
      </c>
      <c r="C394" s="346" t="s">
        <v>1790</v>
      </c>
      <c r="D394" s="346" t="s">
        <v>1400</v>
      </c>
      <c r="E394" s="346" t="s">
        <v>1797</v>
      </c>
    </row>
    <row r="395" spans="2:5" x14ac:dyDescent="0.25">
      <c r="B395" s="347" t="s">
        <v>1398</v>
      </c>
      <c r="C395" s="348" t="s">
        <v>1790</v>
      </c>
      <c r="D395" s="348" t="s">
        <v>1400</v>
      </c>
      <c r="E395" s="348" t="s">
        <v>1798</v>
      </c>
    </row>
    <row r="396" spans="2:5" x14ac:dyDescent="0.25">
      <c r="B396" s="345" t="s">
        <v>1398</v>
      </c>
      <c r="C396" s="346" t="s">
        <v>1790</v>
      </c>
      <c r="D396" s="346" t="s">
        <v>1400</v>
      </c>
      <c r="E396" s="346" t="s">
        <v>1799</v>
      </c>
    </row>
    <row r="397" spans="2:5" x14ac:dyDescent="0.25">
      <c r="B397" s="347" t="s">
        <v>1398</v>
      </c>
      <c r="C397" s="348" t="s">
        <v>1790</v>
      </c>
      <c r="D397" s="348" t="s">
        <v>1400</v>
      </c>
      <c r="E397" s="348" t="s">
        <v>1800</v>
      </c>
    </row>
    <row r="398" spans="2:5" x14ac:dyDescent="0.25">
      <c r="B398" s="345" t="s">
        <v>1398</v>
      </c>
      <c r="C398" s="346" t="s">
        <v>1790</v>
      </c>
      <c r="D398" s="346" t="s">
        <v>1400</v>
      </c>
      <c r="E398" s="346" t="s">
        <v>1801</v>
      </c>
    </row>
    <row r="399" spans="2:5" x14ac:dyDescent="0.25">
      <c r="B399" s="347" t="s">
        <v>1398</v>
      </c>
      <c r="C399" s="348" t="s">
        <v>1790</v>
      </c>
      <c r="D399" s="348" t="s">
        <v>1400</v>
      </c>
      <c r="E399" s="348" t="s">
        <v>1802</v>
      </c>
    </row>
    <row r="400" spans="2:5" x14ac:dyDescent="0.25">
      <c r="B400" s="345" t="s">
        <v>1398</v>
      </c>
      <c r="C400" s="346" t="s">
        <v>1790</v>
      </c>
      <c r="D400" s="346" t="s">
        <v>1400</v>
      </c>
      <c r="E400" s="346" t="s">
        <v>1803</v>
      </c>
    </row>
    <row r="401" spans="2:5" x14ac:dyDescent="0.25">
      <c r="B401" s="347" t="s">
        <v>1398</v>
      </c>
      <c r="C401" s="348" t="s">
        <v>1790</v>
      </c>
      <c r="D401" s="348" t="s">
        <v>1400</v>
      </c>
      <c r="E401" s="348" t="s">
        <v>1804</v>
      </c>
    </row>
    <row r="402" spans="2:5" x14ac:dyDescent="0.25">
      <c r="B402" s="345" t="s">
        <v>1398</v>
      </c>
      <c r="C402" s="346" t="s">
        <v>1790</v>
      </c>
      <c r="D402" s="346" t="s">
        <v>1400</v>
      </c>
      <c r="E402" s="346" t="s">
        <v>1805</v>
      </c>
    </row>
    <row r="403" spans="2:5" x14ac:dyDescent="0.25">
      <c r="B403" s="347" t="s">
        <v>1398</v>
      </c>
      <c r="C403" s="348" t="s">
        <v>1790</v>
      </c>
      <c r="D403" s="348" t="s">
        <v>1400</v>
      </c>
      <c r="E403" s="348" t="s">
        <v>1806</v>
      </c>
    </row>
    <row r="404" spans="2:5" x14ac:dyDescent="0.25">
      <c r="B404" s="345" t="s">
        <v>1398</v>
      </c>
      <c r="C404" s="346" t="s">
        <v>1790</v>
      </c>
      <c r="D404" s="346" t="s">
        <v>1400</v>
      </c>
      <c r="E404" s="346" t="s">
        <v>1807</v>
      </c>
    </row>
    <row r="405" spans="2:5" x14ac:dyDescent="0.25">
      <c r="B405" s="347" t="s">
        <v>1398</v>
      </c>
      <c r="C405" s="348" t="s">
        <v>1790</v>
      </c>
      <c r="D405" s="348" t="s">
        <v>1400</v>
      </c>
      <c r="E405" s="348" t="s">
        <v>1808</v>
      </c>
    </row>
    <row r="406" spans="2:5" x14ac:dyDescent="0.25">
      <c r="B406" s="345" t="s">
        <v>1398</v>
      </c>
      <c r="C406" s="346" t="s">
        <v>1790</v>
      </c>
      <c r="D406" s="346" t="s">
        <v>1400</v>
      </c>
      <c r="E406" s="346" t="s">
        <v>1809</v>
      </c>
    </row>
    <row r="407" spans="2:5" x14ac:dyDescent="0.25">
      <c r="B407" s="347" t="s">
        <v>1398</v>
      </c>
      <c r="C407" s="348" t="s">
        <v>1790</v>
      </c>
      <c r="D407" s="348" t="s">
        <v>1400</v>
      </c>
      <c r="E407" s="348" t="s">
        <v>1810</v>
      </c>
    </row>
    <row r="408" spans="2:5" x14ac:dyDescent="0.25">
      <c r="B408" s="345" t="s">
        <v>1398</v>
      </c>
      <c r="C408" s="346" t="s">
        <v>1790</v>
      </c>
      <c r="D408" s="346" t="s">
        <v>1400</v>
      </c>
      <c r="E408" s="346" t="s">
        <v>1811</v>
      </c>
    </row>
    <row r="409" spans="2:5" x14ac:dyDescent="0.25">
      <c r="B409" s="347" t="s">
        <v>1398</v>
      </c>
      <c r="C409" s="348" t="s">
        <v>1790</v>
      </c>
      <c r="D409" s="348" t="s">
        <v>1400</v>
      </c>
      <c r="E409" s="348" t="s">
        <v>1812</v>
      </c>
    </row>
    <row r="410" spans="2:5" x14ac:dyDescent="0.25">
      <c r="B410" s="345" t="s">
        <v>1398</v>
      </c>
      <c r="C410" s="346" t="s">
        <v>1790</v>
      </c>
      <c r="D410" s="346" t="s">
        <v>1400</v>
      </c>
      <c r="E410" s="346" t="s">
        <v>1813</v>
      </c>
    </row>
    <row r="411" spans="2:5" x14ac:dyDescent="0.25">
      <c r="B411" s="347" t="s">
        <v>1398</v>
      </c>
      <c r="C411" s="348" t="s">
        <v>1790</v>
      </c>
      <c r="D411" s="348" t="s">
        <v>1400</v>
      </c>
      <c r="E411" s="348" t="s">
        <v>1814</v>
      </c>
    </row>
    <row r="412" spans="2:5" x14ac:dyDescent="0.25">
      <c r="B412" s="345" t="s">
        <v>1398</v>
      </c>
      <c r="C412" s="346" t="s">
        <v>1790</v>
      </c>
      <c r="D412" s="346" t="s">
        <v>1400</v>
      </c>
      <c r="E412" s="346" t="s">
        <v>1815</v>
      </c>
    </row>
    <row r="413" spans="2:5" x14ac:dyDescent="0.25">
      <c r="B413" s="347" t="s">
        <v>1398</v>
      </c>
      <c r="C413" s="348" t="s">
        <v>1790</v>
      </c>
      <c r="D413" s="348" t="s">
        <v>1400</v>
      </c>
      <c r="E413" s="348" t="s">
        <v>1816</v>
      </c>
    </row>
    <row r="414" spans="2:5" x14ac:dyDescent="0.25">
      <c r="B414" s="345" t="s">
        <v>1398</v>
      </c>
      <c r="C414" s="346" t="s">
        <v>1790</v>
      </c>
      <c r="D414" s="346" t="s">
        <v>1400</v>
      </c>
      <c r="E414" s="346" t="s">
        <v>1817</v>
      </c>
    </row>
    <row r="415" spans="2:5" x14ac:dyDescent="0.25">
      <c r="B415" s="347" t="s">
        <v>1398</v>
      </c>
      <c r="C415" s="348" t="s">
        <v>1790</v>
      </c>
      <c r="D415" s="348" t="s">
        <v>1400</v>
      </c>
      <c r="E415" s="348" t="s">
        <v>1818</v>
      </c>
    </row>
    <row r="416" spans="2:5" x14ac:dyDescent="0.25">
      <c r="B416" s="345" t="s">
        <v>1819</v>
      </c>
      <c r="C416" s="346" t="s">
        <v>1820</v>
      </c>
      <c r="D416" s="346" t="s">
        <v>1821</v>
      </c>
      <c r="E416" s="346" t="s">
        <v>1822</v>
      </c>
    </row>
    <row r="417" spans="2:5" x14ac:dyDescent="0.25">
      <c r="B417" s="347" t="s">
        <v>1819</v>
      </c>
      <c r="C417" s="348" t="s">
        <v>1820</v>
      </c>
      <c r="D417" s="348" t="s">
        <v>1821</v>
      </c>
      <c r="E417" s="348" t="s">
        <v>1823</v>
      </c>
    </row>
    <row r="418" spans="2:5" x14ac:dyDescent="0.25">
      <c r="B418" s="345" t="s">
        <v>1819</v>
      </c>
      <c r="C418" s="346" t="s">
        <v>1820</v>
      </c>
      <c r="D418" s="346" t="s">
        <v>1821</v>
      </c>
      <c r="E418" s="346" t="s">
        <v>1824</v>
      </c>
    </row>
    <row r="419" spans="2:5" x14ac:dyDescent="0.25">
      <c r="B419" s="347" t="s">
        <v>1819</v>
      </c>
      <c r="C419" s="348" t="s">
        <v>1820</v>
      </c>
      <c r="D419" s="348" t="s">
        <v>1821</v>
      </c>
      <c r="E419" s="348" t="s">
        <v>1825</v>
      </c>
    </row>
    <row r="420" spans="2:5" x14ac:dyDescent="0.25">
      <c r="B420" s="345" t="s">
        <v>1819</v>
      </c>
      <c r="C420" s="346" t="s">
        <v>1820</v>
      </c>
      <c r="D420" s="346" t="s">
        <v>1821</v>
      </c>
      <c r="E420" s="346" t="s">
        <v>1826</v>
      </c>
    </row>
    <row r="421" spans="2:5" x14ac:dyDescent="0.25">
      <c r="B421" s="347" t="s">
        <v>1819</v>
      </c>
      <c r="C421" s="348" t="s">
        <v>1820</v>
      </c>
      <c r="D421" s="348" t="s">
        <v>1821</v>
      </c>
      <c r="E421" s="348" t="s">
        <v>1827</v>
      </c>
    </row>
    <row r="422" spans="2:5" x14ac:dyDescent="0.25">
      <c r="B422" s="345" t="s">
        <v>1819</v>
      </c>
      <c r="C422" s="346" t="s">
        <v>1820</v>
      </c>
      <c r="D422" s="346" t="s">
        <v>1821</v>
      </c>
      <c r="E422" s="346" t="s">
        <v>1695</v>
      </c>
    </row>
    <row r="423" spans="2:5" x14ac:dyDescent="0.25">
      <c r="B423" s="347" t="s">
        <v>1819</v>
      </c>
      <c r="C423" s="348" t="s">
        <v>1820</v>
      </c>
      <c r="D423" s="348" t="s">
        <v>1821</v>
      </c>
      <c r="E423" s="348" t="s">
        <v>1828</v>
      </c>
    </row>
    <row r="424" spans="2:5" x14ac:dyDescent="0.25">
      <c r="B424" s="345" t="s">
        <v>1819</v>
      </c>
      <c r="C424" s="346" t="s">
        <v>1820</v>
      </c>
      <c r="D424" s="346" t="s">
        <v>1821</v>
      </c>
      <c r="E424" s="346" t="s">
        <v>1829</v>
      </c>
    </row>
    <row r="425" spans="2:5" x14ac:dyDescent="0.25">
      <c r="B425" s="347" t="s">
        <v>1819</v>
      </c>
      <c r="C425" s="348" t="s">
        <v>1820</v>
      </c>
      <c r="D425" s="348" t="s">
        <v>1821</v>
      </c>
      <c r="E425" s="348" t="s">
        <v>1830</v>
      </c>
    </row>
    <row r="426" spans="2:5" x14ac:dyDescent="0.25">
      <c r="B426" s="345" t="s">
        <v>1819</v>
      </c>
      <c r="C426" s="346" t="s">
        <v>1820</v>
      </c>
      <c r="D426" s="346" t="s">
        <v>1821</v>
      </c>
      <c r="E426" s="346" t="s">
        <v>1831</v>
      </c>
    </row>
    <row r="427" spans="2:5" x14ac:dyDescent="0.25">
      <c r="B427" s="347" t="s">
        <v>1819</v>
      </c>
      <c r="C427" s="348" t="s">
        <v>1820</v>
      </c>
      <c r="D427" s="348" t="s">
        <v>1821</v>
      </c>
      <c r="E427" s="348" t="s">
        <v>1832</v>
      </c>
    </row>
    <row r="428" spans="2:5" x14ac:dyDescent="0.25">
      <c r="B428" s="345" t="s">
        <v>1819</v>
      </c>
      <c r="C428" s="346" t="s">
        <v>1820</v>
      </c>
      <c r="D428" s="346" t="s">
        <v>1821</v>
      </c>
      <c r="E428" s="346" t="s">
        <v>1833</v>
      </c>
    </row>
    <row r="429" spans="2:5" x14ac:dyDescent="0.25">
      <c r="B429" s="347" t="s">
        <v>1819</v>
      </c>
      <c r="C429" s="348" t="s">
        <v>1820</v>
      </c>
      <c r="D429" s="348" t="s">
        <v>1821</v>
      </c>
      <c r="E429" s="348" t="s">
        <v>1834</v>
      </c>
    </row>
    <row r="430" spans="2:5" x14ac:dyDescent="0.25">
      <c r="B430" s="345" t="s">
        <v>1819</v>
      </c>
      <c r="C430" s="346" t="s">
        <v>1820</v>
      </c>
      <c r="D430" s="346" t="s">
        <v>1821</v>
      </c>
      <c r="E430" s="346" t="s">
        <v>1835</v>
      </c>
    </row>
    <row r="431" spans="2:5" x14ac:dyDescent="0.25">
      <c r="B431" s="347" t="s">
        <v>1819</v>
      </c>
      <c r="C431" s="348" t="s">
        <v>1820</v>
      </c>
      <c r="D431" s="348" t="s">
        <v>1821</v>
      </c>
      <c r="E431" s="348" t="s">
        <v>1836</v>
      </c>
    </row>
    <row r="432" spans="2:5" x14ac:dyDescent="0.25">
      <c r="B432" s="345" t="s">
        <v>1819</v>
      </c>
      <c r="C432" s="346" t="s">
        <v>1820</v>
      </c>
      <c r="D432" s="346" t="s">
        <v>1821</v>
      </c>
      <c r="E432" s="346" t="s">
        <v>1837</v>
      </c>
    </row>
    <row r="433" spans="2:5" x14ac:dyDescent="0.25">
      <c r="B433" s="347" t="s">
        <v>1819</v>
      </c>
      <c r="C433" s="348" t="s">
        <v>1820</v>
      </c>
      <c r="D433" s="348" t="s">
        <v>1821</v>
      </c>
      <c r="E433" s="348" t="s">
        <v>1838</v>
      </c>
    </row>
    <row r="434" spans="2:5" x14ac:dyDescent="0.25">
      <c r="B434" s="345" t="s">
        <v>1819</v>
      </c>
      <c r="C434" s="346" t="s">
        <v>1820</v>
      </c>
      <c r="D434" s="346" t="s">
        <v>1821</v>
      </c>
      <c r="E434" s="346" t="s">
        <v>1839</v>
      </c>
    </row>
    <row r="435" spans="2:5" x14ac:dyDescent="0.25">
      <c r="B435" s="347" t="s">
        <v>1819</v>
      </c>
      <c r="C435" s="348" t="s">
        <v>1820</v>
      </c>
      <c r="D435" s="348" t="s">
        <v>1821</v>
      </c>
      <c r="E435" s="348" t="s">
        <v>1840</v>
      </c>
    </row>
    <row r="436" spans="2:5" x14ac:dyDescent="0.25">
      <c r="B436" s="345" t="s">
        <v>1819</v>
      </c>
      <c r="C436" s="346" t="s">
        <v>1841</v>
      </c>
      <c r="D436" s="346" t="s">
        <v>1821</v>
      </c>
      <c r="E436" s="346" t="s">
        <v>1841</v>
      </c>
    </row>
    <row r="437" spans="2:5" x14ac:dyDescent="0.25">
      <c r="B437" s="347" t="s">
        <v>1819</v>
      </c>
      <c r="C437" s="348" t="s">
        <v>1841</v>
      </c>
      <c r="D437" s="348" t="s">
        <v>1821</v>
      </c>
      <c r="E437" s="348" t="s">
        <v>1842</v>
      </c>
    </row>
    <row r="438" spans="2:5" x14ac:dyDescent="0.25">
      <c r="B438" s="345" t="s">
        <v>1819</v>
      </c>
      <c r="C438" s="346" t="s">
        <v>1841</v>
      </c>
      <c r="D438" s="346" t="s">
        <v>1821</v>
      </c>
      <c r="E438" s="346" t="s">
        <v>1843</v>
      </c>
    </row>
    <row r="439" spans="2:5" x14ac:dyDescent="0.25">
      <c r="B439" s="347" t="s">
        <v>1819</v>
      </c>
      <c r="C439" s="348" t="s">
        <v>1841</v>
      </c>
      <c r="D439" s="348" t="s">
        <v>1821</v>
      </c>
      <c r="E439" s="348" t="s">
        <v>1844</v>
      </c>
    </row>
    <row r="440" spans="2:5" x14ac:dyDescent="0.25">
      <c r="B440" s="345" t="s">
        <v>1819</v>
      </c>
      <c r="C440" s="346" t="s">
        <v>1841</v>
      </c>
      <c r="D440" s="346" t="s">
        <v>1821</v>
      </c>
      <c r="E440" s="346" t="s">
        <v>1845</v>
      </c>
    </row>
    <row r="441" spans="2:5" x14ac:dyDescent="0.25">
      <c r="B441" s="347" t="s">
        <v>1819</v>
      </c>
      <c r="C441" s="348" t="s">
        <v>1841</v>
      </c>
      <c r="D441" s="348" t="s">
        <v>1821</v>
      </c>
      <c r="E441" s="348" t="s">
        <v>1846</v>
      </c>
    </row>
    <row r="442" spans="2:5" x14ac:dyDescent="0.25">
      <c r="B442" s="345" t="s">
        <v>1819</v>
      </c>
      <c r="C442" s="346" t="s">
        <v>1841</v>
      </c>
      <c r="D442" s="346" t="s">
        <v>1821</v>
      </c>
      <c r="E442" s="346" t="s">
        <v>1847</v>
      </c>
    </row>
    <row r="443" spans="2:5" x14ac:dyDescent="0.25">
      <c r="B443" s="347" t="s">
        <v>1819</v>
      </c>
      <c r="C443" s="348" t="s">
        <v>1848</v>
      </c>
      <c r="D443" s="348" t="s">
        <v>1821</v>
      </c>
      <c r="E443" s="348" t="s">
        <v>1849</v>
      </c>
    </row>
    <row r="444" spans="2:5" x14ac:dyDescent="0.25">
      <c r="B444" s="345" t="s">
        <v>1819</v>
      </c>
      <c r="C444" s="346" t="s">
        <v>1848</v>
      </c>
      <c r="D444" s="346" t="s">
        <v>1821</v>
      </c>
      <c r="E444" s="346" t="s">
        <v>1605</v>
      </c>
    </row>
    <row r="445" spans="2:5" x14ac:dyDescent="0.25">
      <c r="B445" s="347" t="s">
        <v>1819</v>
      </c>
      <c r="C445" s="348" t="s">
        <v>1848</v>
      </c>
      <c r="D445" s="348" t="s">
        <v>1821</v>
      </c>
      <c r="E445" s="348" t="s">
        <v>1850</v>
      </c>
    </row>
    <row r="446" spans="2:5" x14ac:dyDescent="0.25">
      <c r="B446" s="345" t="s">
        <v>1819</v>
      </c>
      <c r="C446" s="346" t="s">
        <v>1848</v>
      </c>
      <c r="D446" s="346" t="s">
        <v>1821</v>
      </c>
      <c r="E446" s="346" t="s">
        <v>1851</v>
      </c>
    </row>
    <row r="447" spans="2:5" x14ac:dyDescent="0.25">
      <c r="B447" s="347" t="s">
        <v>1819</v>
      </c>
      <c r="C447" s="348" t="s">
        <v>1848</v>
      </c>
      <c r="D447" s="348" t="s">
        <v>1821</v>
      </c>
      <c r="E447" s="348" t="s">
        <v>1852</v>
      </c>
    </row>
    <row r="448" spans="2:5" x14ac:dyDescent="0.25">
      <c r="B448" s="345" t="s">
        <v>1819</v>
      </c>
      <c r="C448" s="346" t="s">
        <v>1848</v>
      </c>
      <c r="D448" s="346" t="s">
        <v>1821</v>
      </c>
      <c r="E448" s="346" t="s">
        <v>1853</v>
      </c>
    </row>
    <row r="449" spans="2:5" x14ac:dyDescent="0.25">
      <c r="B449" s="347" t="s">
        <v>1819</v>
      </c>
      <c r="C449" s="348" t="s">
        <v>1848</v>
      </c>
      <c r="D449" s="348" t="s">
        <v>1821</v>
      </c>
      <c r="E449" s="348" t="s">
        <v>1854</v>
      </c>
    </row>
    <row r="450" spans="2:5" x14ac:dyDescent="0.25">
      <c r="B450" s="345" t="s">
        <v>1819</v>
      </c>
      <c r="C450" s="346" t="s">
        <v>1848</v>
      </c>
      <c r="D450" s="346" t="s">
        <v>1821</v>
      </c>
      <c r="E450" s="346" t="s">
        <v>1855</v>
      </c>
    </row>
    <row r="451" spans="2:5" x14ac:dyDescent="0.25">
      <c r="B451" s="347" t="s">
        <v>1819</v>
      </c>
      <c r="C451" s="348" t="s">
        <v>1848</v>
      </c>
      <c r="D451" s="348" t="s">
        <v>1821</v>
      </c>
      <c r="E451" s="348" t="s">
        <v>1856</v>
      </c>
    </row>
    <row r="452" spans="2:5" x14ac:dyDescent="0.25">
      <c r="B452" s="345" t="s">
        <v>1819</v>
      </c>
      <c r="C452" s="346" t="s">
        <v>1857</v>
      </c>
      <c r="D452" s="346" t="s">
        <v>1821</v>
      </c>
      <c r="E452" s="346" t="s">
        <v>1858</v>
      </c>
    </row>
    <row r="453" spans="2:5" x14ac:dyDescent="0.25">
      <c r="B453" s="347" t="s">
        <v>1819</v>
      </c>
      <c r="C453" s="348" t="s">
        <v>1857</v>
      </c>
      <c r="D453" s="348" t="s">
        <v>1821</v>
      </c>
      <c r="E453" s="348" t="s">
        <v>1723</v>
      </c>
    </row>
    <row r="454" spans="2:5" x14ac:dyDescent="0.25">
      <c r="B454" s="345" t="s">
        <v>1819</v>
      </c>
      <c r="C454" s="346" t="s">
        <v>1857</v>
      </c>
      <c r="D454" s="346" t="s">
        <v>1821</v>
      </c>
      <c r="E454" s="346" t="s">
        <v>1859</v>
      </c>
    </row>
    <row r="455" spans="2:5" x14ac:dyDescent="0.25">
      <c r="B455" s="347" t="s">
        <v>1819</v>
      </c>
      <c r="C455" s="348" t="s">
        <v>1857</v>
      </c>
      <c r="D455" s="348" t="s">
        <v>1821</v>
      </c>
      <c r="E455" s="348" t="s">
        <v>1674</v>
      </c>
    </row>
    <row r="456" spans="2:5" x14ac:dyDescent="0.25">
      <c r="B456" s="345" t="s">
        <v>1819</v>
      </c>
      <c r="C456" s="346" t="s">
        <v>1857</v>
      </c>
      <c r="D456" s="346" t="s">
        <v>1821</v>
      </c>
      <c r="E456" s="346" t="s">
        <v>1695</v>
      </c>
    </row>
    <row r="457" spans="2:5" x14ac:dyDescent="0.25">
      <c r="B457" s="347" t="s">
        <v>1819</v>
      </c>
      <c r="C457" s="348" t="s">
        <v>1857</v>
      </c>
      <c r="D457" s="348" t="s">
        <v>1821</v>
      </c>
      <c r="E457" s="348" t="s">
        <v>1860</v>
      </c>
    </row>
    <row r="458" spans="2:5" x14ac:dyDescent="0.25">
      <c r="B458" s="345" t="s">
        <v>1819</v>
      </c>
      <c r="C458" s="346" t="s">
        <v>1857</v>
      </c>
      <c r="D458" s="346" t="s">
        <v>1821</v>
      </c>
      <c r="E458" s="346" t="s">
        <v>1861</v>
      </c>
    </row>
    <row r="459" spans="2:5" x14ac:dyDescent="0.25">
      <c r="B459" s="347" t="s">
        <v>1819</v>
      </c>
      <c r="C459" s="348" t="s">
        <v>1857</v>
      </c>
      <c r="D459" s="348" t="s">
        <v>1821</v>
      </c>
      <c r="E459" s="348" t="s">
        <v>1862</v>
      </c>
    </row>
    <row r="460" spans="2:5" x14ac:dyDescent="0.25">
      <c r="B460" s="345" t="s">
        <v>1819</v>
      </c>
      <c r="C460" s="346" t="s">
        <v>1857</v>
      </c>
      <c r="D460" s="346" t="s">
        <v>1821</v>
      </c>
      <c r="E460" s="346" t="s">
        <v>1863</v>
      </c>
    </row>
    <row r="461" spans="2:5" x14ac:dyDescent="0.25">
      <c r="B461" s="347" t="s">
        <v>1819</v>
      </c>
      <c r="C461" s="348" t="s">
        <v>1864</v>
      </c>
      <c r="D461" s="348" t="s">
        <v>1821</v>
      </c>
      <c r="E461" s="348" t="s">
        <v>1865</v>
      </c>
    </row>
    <row r="462" spans="2:5" x14ac:dyDescent="0.25">
      <c r="B462" s="345" t="s">
        <v>1819</v>
      </c>
      <c r="C462" s="346" t="s">
        <v>1864</v>
      </c>
      <c r="D462" s="346" t="s">
        <v>1821</v>
      </c>
      <c r="E462" s="346" t="s">
        <v>1866</v>
      </c>
    </row>
    <row r="463" spans="2:5" x14ac:dyDescent="0.25">
      <c r="B463" s="347" t="s">
        <v>1819</v>
      </c>
      <c r="C463" s="348" t="s">
        <v>1864</v>
      </c>
      <c r="D463" s="348" t="s">
        <v>1821</v>
      </c>
      <c r="E463" s="348" t="s">
        <v>1867</v>
      </c>
    </row>
    <row r="464" spans="2:5" x14ac:dyDescent="0.25">
      <c r="B464" s="345" t="s">
        <v>1819</v>
      </c>
      <c r="C464" s="346" t="s">
        <v>1864</v>
      </c>
      <c r="D464" s="346" t="s">
        <v>1821</v>
      </c>
      <c r="E464" s="346" t="s">
        <v>1868</v>
      </c>
    </row>
    <row r="465" spans="2:5" x14ac:dyDescent="0.25">
      <c r="B465" s="347" t="s">
        <v>1819</v>
      </c>
      <c r="C465" s="348" t="s">
        <v>1864</v>
      </c>
      <c r="D465" s="348" t="s">
        <v>1821</v>
      </c>
      <c r="E465" s="348" t="s">
        <v>1869</v>
      </c>
    </row>
    <row r="466" spans="2:5" x14ac:dyDescent="0.25">
      <c r="B466" s="345" t="s">
        <v>1819</v>
      </c>
      <c r="C466" s="346" t="s">
        <v>1864</v>
      </c>
      <c r="D466" s="346" t="s">
        <v>1821</v>
      </c>
      <c r="E466" s="346" t="s">
        <v>1824</v>
      </c>
    </row>
    <row r="467" spans="2:5" x14ac:dyDescent="0.25">
      <c r="B467" s="347" t="s">
        <v>1819</v>
      </c>
      <c r="C467" s="348" t="s">
        <v>1864</v>
      </c>
      <c r="D467" s="348" t="s">
        <v>1821</v>
      </c>
      <c r="E467" s="348" t="s">
        <v>1870</v>
      </c>
    </row>
    <row r="468" spans="2:5" x14ac:dyDescent="0.25">
      <c r="B468" s="345" t="s">
        <v>1819</v>
      </c>
      <c r="C468" s="346" t="s">
        <v>1864</v>
      </c>
      <c r="D468" s="346" t="s">
        <v>1821</v>
      </c>
      <c r="E468" s="346" t="s">
        <v>1871</v>
      </c>
    </row>
    <row r="469" spans="2:5" x14ac:dyDescent="0.25">
      <c r="B469" s="347" t="s">
        <v>1819</v>
      </c>
      <c r="C469" s="348" t="s">
        <v>1479</v>
      </c>
      <c r="D469" s="348" t="s">
        <v>1821</v>
      </c>
      <c r="E469" s="348" t="s">
        <v>1872</v>
      </c>
    </row>
    <row r="470" spans="2:5" x14ac:dyDescent="0.25">
      <c r="B470" s="345" t="s">
        <v>1819</v>
      </c>
      <c r="C470" s="346" t="s">
        <v>1479</v>
      </c>
      <c r="D470" s="346" t="s">
        <v>1821</v>
      </c>
      <c r="E470" s="346" t="s">
        <v>1873</v>
      </c>
    </row>
    <row r="471" spans="2:5" x14ac:dyDescent="0.25">
      <c r="B471" s="347" t="s">
        <v>1819</v>
      </c>
      <c r="C471" s="348" t="s">
        <v>1479</v>
      </c>
      <c r="D471" s="348" t="s">
        <v>1821</v>
      </c>
      <c r="E471" s="348" t="s">
        <v>1874</v>
      </c>
    </row>
    <row r="472" spans="2:5" x14ac:dyDescent="0.25">
      <c r="B472" s="345" t="s">
        <v>1819</v>
      </c>
      <c r="C472" s="346" t="s">
        <v>1479</v>
      </c>
      <c r="D472" s="346" t="s">
        <v>1821</v>
      </c>
      <c r="E472" s="346" t="s">
        <v>1875</v>
      </c>
    </row>
    <row r="473" spans="2:5" x14ac:dyDescent="0.25">
      <c r="B473" s="347" t="s">
        <v>1819</v>
      </c>
      <c r="C473" s="348" t="s">
        <v>1479</v>
      </c>
      <c r="D473" s="348" t="s">
        <v>1821</v>
      </c>
      <c r="E473" s="348" t="s">
        <v>1742</v>
      </c>
    </row>
    <row r="474" spans="2:5" x14ac:dyDescent="0.25">
      <c r="B474" s="345" t="s">
        <v>1819</v>
      </c>
      <c r="C474" s="346" t="s">
        <v>1479</v>
      </c>
      <c r="D474" s="346" t="s">
        <v>1821</v>
      </c>
      <c r="E474" s="346" t="s">
        <v>1876</v>
      </c>
    </row>
    <row r="475" spans="2:5" x14ac:dyDescent="0.25">
      <c r="B475" s="347" t="s">
        <v>1819</v>
      </c>
      <c r="C475" s="348" t="s">
        <v>1479</v>
      </c>
      <c r="D475" s="348" t="s">
        <v>1821</v>
      </c>
      <c r="E475" s="348" t="s">
        <v>1877</v>
      </c>
    </row>
    <row r="476" spans="2:5" x14ac:dyDescent="0.25">
      <c r="B476" s="345" t="s">
        <v>1819</v>
      </c>
      <c r="C476" s="346" t="s">
        <v>1479</v>
      </c>
      <c r="D476" s="346" t="s">
        <v>1821</v>
      </c>
      <c r="E476" s="346" t="s">
        <v>1878</v>
      </c>
    </row>
    <row r="477" spans="2:5" x14ac:dyDescent="0.25">
      <c r="B477" s="347" t="s">
        <v>1819</v>
      </c>
      <c r="C477" s="348" t="s">
        <v>1879</v>
      </c>
      <c r="D477" s="348" t="s">
        <v>1821</v>
      </c>
      <c r="E477" s="348" t="s">
        <v>1880</v>
      </c>
    </row>
    <row r="478" spans="2:5" x14ac:dyDescent="0.25">
      <c r="B478" s="345" t="s">
        <v>1819</v>
      </c>
      <c r="C478" s="346" t="s">
        <v>1879</v>
      </c>
      <c r="D478" s="346" t="s">
        <v>1821</v>
      </c>
      <c r="E478" s="346" t="s">
        <v>1852</v>
      </c>
    </row>
    <row r="479" spans="2:5" x14ac:dyDescent="0.25">
      <c r="B479" s="347" t="s">
        <v>1819</v>
      </c>
      <c r="C479" s="348" t="s">
        <v>1879</v>
      </c>
      <c r="D479" s="348" t="s">
        <v>1821</v>
      </c>
      <c r="E479" s="348" t="s">
        <v>1881</v>
      </c>
    </row>
    <row r="480" spans="2:5" x14ac:dyDescent="0.25">
      <c r="B480" s="345" t="s">
        <v>1819</v>
      </c>
      <c r="C480" s="346" t="s">
        <v>1879</v>
      </c>
      <c r="D480" s="346" t="s">
        <v>1821</v>
      </c>
      <c r="E480" s="346" t="s">
        <v>1882</v>
      </c>
    </row>
    <row r="481" spans="2:5" x14ac:dyDescent="0.25">
      <c r="B481" s="347" t="s">
        <v>1819</v>
      </c>
      <c r="C481" s="348" t="s">
        <v>1879</v>
      </c>
      <c r="D481" s="348" t="s">
        <v>1821</v>
      </c>
      <c r="E481" s="348" t="s">
        <v>1883</v>
      </c>
    </row>
    <row r="482" spans="2:5" x14ac:dyDescent="0.25">
      <c r="B482" s="345" t="s">
        <v>1819</v>
      </c>
      <c r="C482" s="346" t="s">
        <v>1879</v>
      </c>
      <c r="D482" s="346" t="s">
        <v>1821</v>
      </c>
      <c r="E482" s="346" t="s">
        <v>1884</v>
      </c>
    </row>
    <row r="483" spans="2:5" x14ac:dyDescent="0.25">
      <c r="B483" s="347" t="s">
        <v>1819</v>
      </c>
      <c r="C483" s="348" t="s">
        <v>1879</v>
      </c>
      <c r="D483" s="348" t="s">
        <v>1821</v>
      </c>
      <c r="E483" s="348" t="s">
        <v>1885</v>
      </c>
    </row>
    <row r="484" spans="2:5" x14ac:dyDescent="0.25">
      <c r="B484" s="345" t="s">
        <v>1819</v>
      </c>
      <c r="C484" s="346" t="s">
        <v>1879</v>
      </c>
      <c r="D484" s="346" t="s">
        <v>1821</v>
      </c>
      <c r="E484" s="346" t="s">
        <v>1886</v>
      </c>
    </row>
    <row r="485" spans="2:5" x14ac:dyDescent="0.25">
      <c r="B485" s="347" t="s">
        <v>1819</v>
      </c>
      <c r="C485" s="348" t="s">
        <v>1887</v>
      </c>
      <c r="D485" s="348" t="s">
        <v>1821</v>
      </c>
      <c r="E485" s="348" t="s">
        <v>1888</v>
      </c>
    </row>
    <row r="486" spans="2:5" x14ac:dyDescent="0.25">
      <c r="B486" s="345" t="s">
        <v>1819</v>
      </c>
      <c r="C486" s="346" t="s">
        <v>1887</v>
      </c>
      <c r="D486" s="346" t="s">
        <v>1821</v>
      </c>
      <c r="E486" s="346" t="s">
        <v>1889</v>
      </c>
    </row>
    <row r="487" spans="2:5" x14ac:dyDescent="0.25">
      <c r="B487" s="347" t="s">
        <v>1819</v>
      </c>
      <c r="C487" s="348" t="s">
        <v>1887</v>
      </c>
      <c r="D487" s="348" t="s">
        <v>1821</v>
      </c>
      <c r="E487" s="348" t="s">
        <v>1419</v>
      </c>
    </row>
    <row r="488" spans="2:5" x14ac:dyDescent="0.25">
      <c r="B488" s="345" t="s">
        <v>1819</v>
      </c>
      <c r="C488" s="346" t="s">
        <v>1887</v>
      </c>
      <c r="D488" s="346" t="s">
        <v>1821</v>
      </c>
      <c r="E488" s="346" t="s">
        <v>1890</v>
      </c>
    </row>
    <row r="489" spans="2:5" x14ac:dyDescent="0.25">
      <c r="B489" s="347" t="s">
        <v>1819</v>
      </c>
      <c r="C489" s="348" t="s">
        <v>1887</v>
      </c>
      <c r="D489" s="348" t="s">
        <v>1821</v>
      </c>
      <c r="E489" s="348" t="s">
        <v>1891</v>
      </c>
    </row>
    <row r="490" spans="2:5" x14ac:dyDescent="0.25">
      <c r="B490" s="345" t="s">
        <v>1819</v>
      </c>
      <c r="C490" s="346" t="s">
        <v>1887</v>
      </c>
      <c r="D490" s="346" t="s">
        <v>1821</v>
      </c>
      <c r="E490" s="346" t="s">
        <v>1892</v>
      </c>
    </row>
    <row r="491" spans="2:5" x14ac:dyDescent="0.25">
      <c r="B491" s="347" t="s">
        <v>1819</v>
      </c>
      <c r="C491" s="348" t="s">
        <v>1887</v>
      </c>
      <c r="D491" s="348" t="s">
        <v>1821</v>
      </c>
      <c r="E491" s="348" t="s">
        <v>1893</v>
      </c>
    </row>
    <row r="492" spans="2:5" x14ac:dyDescent="0.25">
      <c r="B492" s="345" t="s">
        <v>1819</v>
      </c>
      <c r="C492" s="346" t="s">
        <v>1887</v>
      </c>
      <c r="D492" s="346" t="s">
        <v>1821</v>
      </c>
      <c r="E492" s="346" t="s">
        <v>1894</v>
      </c>
    </row>
    <row r="493" spans="2:5" x14ac:dyDescent="0.25">
      <c r="B493" s="347" t="s">
        <v>1819</v>
      </c>
      <c r="C493" s="348" t="s">
        <v>1887</v>
      </c>
      <c r="D493" s="348" t="s">
        <v>1821</v>
      </c>
      <c r="E493" s="348" t="s">
        <v>1895</v>
      </c>
    </row>
    <row r="494" spans="2:5" x14ac:dyDescent="0.25">
      <c r="B494" s="345" t="s">
        <v>1819</v>
      </c>
      <c r="C494" s="346" t="s">
        <v>1887</v>
      </c>
      <c r="D494" s="346" t="s">
        <v>1821</v>
      </c>
      <c r="E494" s="346" t="s">
        <v>1896</v>
      </c>
    </row>
    <row r="495" spans="2:5" x14ac:dyDescent="0.25">
      <c r="B495" s="347" t="s">
        <v>1819</v>
      </c>
      <c r="C495" s="348" t="s">
        <v>1887</v>
      </c>
      <c r="D495" s="348" t="s">
        <v>1821</v>
      </c>
      <c r="E495" s="348" t="s">
        <v>1802</v>
      </c>
    </row>
    <row r="496" spans="2:5" x14ac:dyDescent="0.25">
      <c r="B496" s="345" t="s">
        <v>1819</v>
      </c>
      <c r="C496" s="346" t="s">
        <v>1887</v>
      </c>
      <c r="D496" s="346" t="s">
        <v>1821</v>
      </c>
      <c r="E496" s="346" t="s">
        <v>1897</v>
      </c>
    </row>
    <row r="497" spans="2:5" x14ac:dyDescent="0.25">
      <c r="B497" s="347" t="s">
        <v>1819</v>
      </c>
      <c r="C497" s="348" t="s">
        <v>1887</v>
      </c>
      <c r="D497" s="348" t="s">
        <v>1821</v>
      </c>
      <c r="E497" s="348" t="s">
        <v>1898</v>
      </c>
    </row>
    <row r="498" spans="2:5" x14ac:dyDescent="0.25">
      <c r="B498" s="345" t="s">
        <v>1819</v>
      </c>
      <c r="C498" s="346" t="s">
        <v>1702</v>
      </c>
      <c r="D498" s="346" t="s">
        <v>1821</v>
      </c>
      <c r="E498" s="346" t="s">
        <v>1899</v>
      </c>
    </row>
    <row r="499" spans="2:5" x14ac:dyDescent="0.25">
      <c r="B499" s="347" t="s">
        <v>1819</v>
      </c>
      <c r="C499" s="348" t="s">
        <v>1702</v>
      </c>
      <c r="D499" s="348" t="s">
        <v>1821</v>
      </c>
      <c r="E499" s="348" t="s">
        <v>1900</v>
      </c>
    </row>
    <row r="500" spans="2:5" x14ac:dyDescent="0.25">
      <c r="B500" s="345" t="s">
        <v>1819</v>
      </c>
      <c r="C500" s="346" t="s">
        <v>1702</v>
      </c>
      <c r="D500" s="346" t="s">
        <v>1821</v>
      </c>
      <c r="E500" s="346" t="s">
        <v>1901</v>
      </c>
    </row>
    <row r="501" spans="2:5" x14ac:dyDescent="0.25">
      <c r="B501" s="347" t="s">
        <v>1819</v>
      </c>
      <c r="C501" s="348" t="s">
        <v>1702</v>
      </c>
      <c r="D501" s="348" t="s">
        <v>1821</v>
      </c>
      <c r="E501" s="348" t="s">
        <v>1902</v>
      </c>
    </row>
    <row r="502" spans="2:5" x14ac:dyDescent="0.25">
      <c r="B502" s="345" t="s">
        <v>1819</v>
      </c>
      <c r="C502" s="346" t="s">
        <v>1702</v>
      </c>
      <c r="D502" s="346" t="s">
        <v>1821</v>
      </c>
      <c r="E502" s="346" t="s">
        <v>1903</v>
      </c>
    </row>
    <row r="503" spans="2:5" x14ac:dyDescent="0.25">
      <c r="B503" s="347" t="s">
        <v>1819</v>
      </c>
      <c r="C503" s="348" t="s">
        <v>1702</v>
      </c>
      <c r="D503" s="348" t="s">
        <v>1821</v>
      </c>
      <c r="E503" s="348" t="s">
        <v>1904</v>
      </c>
    </row>
    <row r="504" spans="2:5" x14ac:dyDescent="0.25">
      <c r="B504" s="345" t="s">
        <v>1819</v>
      </c>
      <c r="C504" s="346" t="s">
        <v>1702</v>
      </c>
      <c r="D504" s="346" t="s">
        <v>1821</v>
      </c>
      <c r="E504" s="346" t="s">
        <v>1763</v>
      </c>
    </row>
    <row r="505" spans="2:5" x14ac:dyDescent="0.25">
      <c r="B505" s="347" t="s">
        <v>1819</v>
      </c>
      <c r="C505" s="348" t="s">
        <v>1702</v>
      </c>
      <c r="D505" s="348" t="s">
        <v>1821</v>
      </c>
      <c r="E505" s="348" t="s">
        <v>1905</v>
      </c>
    </row>
    <row r="506" spans="2:5" x14ac:dyDescent="0.25">
      <c r="B506" s="345" t="s">
        <v>1819</v>
      </c>
      <c r="C506" s="346" t="s">
        <v>1702</v>
      </c>
      <c r="D506" s="346" t="s">
        <v>1821</v>
      </c>
      <c r="E506" s="346" t="s">
        <v>1802</v>
      </c>
    </row>
    <row r="507" spans="2:5" x14ac:dyDescent="0.25">
      <c r="B507" s="347" t="s">
        <v>1819</v>
      </c>
      <c r="C507" s="348" t="s">
        <v>1906</v>
      </c>
      <c r="D507" s="348" t="s">
        <v>1821</v>
      </c>
      <c r="E507" s="348" t="s">
        <v>1907</v>
      </c>
    </row>
    <row r="508" spans="2:5" x14ac:dyDescent="0.25">
      <c r="B508" s="345" t="s">
        <v>1819</v>
      </c>
      <c r="C508" s="346" t="s">
        <v>1906</v>
      </c>
      <c r="D508" s="346" t="s">
        <v>1821</v>
      </c>
      <c r="E508" s="346" t="s">
        <v>1908</v>
      </c>
    </row>
    <row r="509" spans="2:5" x14ac:dyDescent="0.25">
      <c r="B509" s="347" t="s">
        <v>1819</v>
      </c>
      <c r="C509" s="348" t="s">
        <v>1906</v>
      </c>
      <c r="D509" s="348" t="s">
        <v>1821</v>
      </c>
      <c r="E509" s="348" t="s">
        <v>1869</v>
      </c>
    </row>
    <row r="510" spans="2:5" x14ac:dyDescent="0.25">
      <c r="B510" s="345" t="s">
        <v>1819</v>
      </c>
      <c r="C510" s="346" t="s">
        <v>1906</v>
      </c>
      <c r="D510" s="346" t="s">
        <v>1821</v>
      </c>
      <c r="E510" s="346" t="s">
        <v>1909</v>
      </c>
    </row>
    <row r="511" spans="2:5" x14ac:dyDescent="0.25">
      <c r="B511" s="347" t="s">
        <v>1819</v>
      </c>
      <c r="C511" s="348" t="s">
        <v>1906</v>
      </c>
      <c r="D511" s="348" t="s">
        <v>1821</v>
      </c>
      <c r="E511" s="348" t="s">
        <v>1910</v>
      </c>
    </row>
    <row r="512" spans="2:5" x14ac:dyDescent="0.25">
      <c r="B512" s="345" t="s">
        <v>1819</v>
      </c>
      <c r="C512" s="346" t="s">
        <v>1906</v>
      </c>
      <c r="D512" s="346" t="s">
        <v>1821</v>
      </c>
      <c r="E512" s="346" t="s">
        <v>1911</v>
      </c>
    </row>
    <row r="513" spans="2:5" x14ac:dyDescent="0.25">
      <c r="B513" s="347" t="s">
        <v>1819</v>
      </c>
      <c r="C513" s="348" t="s">
        <v>1906</v>
      </c>
      <c r="D513" s="348" t="s">
        <v>1821</v>
      </c>
      <c r="E513" s="348" t="s">
        <v>1912</v>
      </c>
    </row>
    <row r="514" spans="2:5" x14ac:dyDescent="0.25">
      <c r="B514" s="345" t="s">
        <v>1819</v>
      </c>
      <c r="C514" s="346" t="s">
        <v>1913</v>
      </c>
      <c r="D514" s="346" t="s">
        <v>1821</v>
      </c>
      <c r="E514" s="346" t="s">
        <v>1914</v>
      </c>
    </row>
    <row r="515" spans="2:5" x14ac:dyDescent="0.25">
      <c r="B515" s="347" t="s">
        <v>1819</v>
      </c>
      <c r="C515" s="348" t="s">
        <v>1913</v>
      </c>
      <c r="D515" s="348" t="s">
        <v>1821</v>
      </c>
      <c r="E515" s="348" t="s">
        <v>1915</v>
      </c>
    </row>
    <row r="516" spans="2:5" x14ac:dyDescent="0.25">
      <c r="B516" s="345" t="s">
        <v>1819</v>
      </c>
      <c r="C516" s="346" t="s">
        <v>1913</v>
      </c>
      <c r="D516" s="346" t="s">
        <v>1821</v>
      </c>
      <c r="E516" s="346" t="s">
        <v>1916</v>
      </c>
    </row>
    <row r="517" spans="2:5" x14ac:dyDescent="0.25">
      <c r="B517" s="347" t="s">
        <v>1819</v>
      </c>
      <c r="C517" s="348" t="s">
        <v>1913</v>
      </c>
      <c r="D517" s="348" t="s">
        <v>1821</v>
      </c>
      <c r="E517" s="348" t="s">
        <v>1917</v>
      </c>
    </row>
    <row r="518" spans="2:5" x14ac:dyDescent="0.25">
      <c r="B518" s="345" t="s">
        <v>1819</v>
      </c>
      <c r="C518" s="346" t="s">
        <v>1913</v>
      </c>
      <c r="D518" s="346" t="s">
        <v>1821</v>
      </c>
      <c r="E518" s="346" t="s">
        <v>1918</v>
      </c>
    </row>
    <row r="519" spans="2:5" x14ac:dyDescent="0.25">
      <c r="B519" s="347" t="s">
        <v>1819</v>
      </c>
      <c r="C519" s="348" t="s">
        <v>1913</v>
      </c>
      <c r="D519" s="348" t="s">
        <v>1821</v>
      </c>
      <c r="E519" s="348" t="s">
        <v>1919</v>
      </c>
    </row>
    <row r="520" spans="2:5" x14ac:dyDescent="0.25">
      <c r="B520" s="345" t="s">
        <v>1819</v>
      </c>
      <c r="C520" s="346" t="s">
        <v>1913</v>
      </c>
      <c r="D520" s="346" t="s">
        <v>1821</v>
      </c>
      <c r="E520" s="346" t="s">
        <v>1920</v>
      </c>
    </row>
    <row r="521" spans="2:5" x14ac:dyDescent="0.25">
      <c r="B521" s="347" t="s">
        <v>1819</v>
      </c>
      <c r="C521" s="348" t="s">
        <v>1913</v>
      </c>
      <c r="D521" s="348" t="s">
        <v>1821</v>
      </c>
      <c r="E521" s="348" t="s">
        <v>1824</v>
      </c>
    </row>
    <row r="522" spans="2:5" x14ac:dyDescent="0.25">
      <c r="B522" s="345" t="s">
        <v>1819</v>
      </c>
      <c r="C522" s="346" t="s">
        <v>1913</v>
      </c>
      <c r="D522" s="346" t="s">
        <v>1821</v>
      </c>
      <c r="E522" s="346" t="s">
        <v>1921</v>
      </c>
    </row>
    <row r="523" spans="2:5" x14ac:dyDescent="0.25">
      <c r="B523" s="347" t="s">
        <v>1819</v>
      </c>
      <c r="C523" s="348" t="s">
        <v>1913</v>
      </c>
      <c r="D523" s="348" t="s">
        <v>1821</v>
      </c>
      <c r="E523" s="348" t="s">
        <v>1419</v>
      </c>
    </row>
    <row r="524" spans="2:5" x14ac:dyDescent="0.25">
      <c r="B524" s="345" t="s">
        <v>1819</v>
      </c>
      <c r="C524" s="346" t="s">
        <v>1913</v>
      </c>
      <c r="D524" s="346" t="s">
        <v>1821</v>
      </c>
      <c r="E524" s="346" t="s">
        <v>1922</v>
      </c>
    </row>
    <row r="525" spans="2:5" x14ac:dyDescent="0.25">
      <c r="B525" s="347" t="s">
        <v>1819</v>
      </c>
      <c r="C525" s="348" t="s">
        <v>1913</v>
      </c>
      <c r="D525" s="348" t="s">
        <v>1821</v>
      </c>
      <c r="E525" s="348" t="s">
        <v>1550</v>
      </c>
    </row>
    <row r="526" spans="2:5" x14ac:dyDescent="0.25">
      <c r="B526" s="345" t="s">
        <v>1819</v>
      </c>
      <c r="C526" s="346" t="s">
        <v>1913</v>
      </c>
      <c r="D526" s="346" t="s">
        <v>1821</v>
      </c>
      <c r="E526" s="346" t="s">
        <v>1923</v>
      </c>
    </row>
    <row r="527" spans="2:5" x14ac:dyDescent="0.25">
      <c r="B527" s="347" t="s">
        <v>1819</v>
      </c>
      <c r="C527" s="348" t="s">
        <v>1913</v>
      </c>
      <c r="D527" s="348" t="s">
        <v>1821</v>
      </c>
      <c r="E527" s="348" t="s">
        <v>1924</v>
      </c>
    </row>
    <row r="528" spans="2:5" x14ac:dyDescent="0.25">
      <c r="B528" s="345" t="s">
        <v>1819</v>
      </c>
      <c r="C528" s="346" t="s">
        <v>1913</v>
      </c>
      <c r="D528" s="346" t="s">
        <v>1821</v>
      </c>
      <c r="E528" s="346" t="s">
        <v>1925</v>
      </c>
    </row>
    <row r="529" spans="2:5" x14ac:dyDescent="0.25">
      <c r="B529" s="347" t="s">
        <v>1819</v>
      </c>
      <c r="C529" s="348" t="s">
        <v>1913</v>
      </c>
      <c r="D529" s="348" t="s">
        <v>1821</v>
      </c>
      <c r="E529" s="348" t="s">
        <v>1926</v>
      </c>
    </row>
    <row r="530" spans="2:5" x14ac:dyDescent="0.25">
      <c r="B530" s="345" t="s">
        <v>1819</v>
      </c>
      <c r="C530" s="346" t="s">
        <v>1913</v>
      </c>
      <c r="D530" s="346" t="s">
        <v>1821</v>
      </c>
      <c r="E530" s="346" t="s">
        <v>1590</v>
      </c>
    </row>
    <row r="531" spans="2:5" x14ac:dyDescent="0.25">
      <c r="B531" s="347" t="s">
        <v>1819</v>
      </c>
      <c r="C531" s="348" t="s">
        <v>1913</v>
      </c>
      <c r="D531" s="348" t="s">
        <v>1821</v>
      </c>
      <c r="E531" s="348" t="s">
        <v>1927</v>
      </c>
    </row>
    <row r="532" spans="2:5" x14ac:dyDescent="0.25">
      <c r="B532" s="345" t="s">
        <v>1819</v>
      </c>
      <c r="C532" s="346" t="s">
        <v>1928</v>
      </c>
      <c r="D532" s="346" t="s">
        <v>1821</v>
      </c>
      <c r="E532" s="346" t="s">
        <v>1929</v>
      </c>
    </row>
    <row r="533" spans="2:5" x14ac:dyDescent="0.25">
      <c r="B533" s="347" t="s">
        <v>1819</v>
      </c>
      <c r="C533" s="348" t="s">
        <v>1928</v>
      </c>
      <c r="D533" s="348" t="s">
        <v>1821</v>
      </c>
      <c r="E533" s="348" t="s">
        <v>1930</v>
      </c>
    </row>
    <row r="534" spans="2:5" x14ac:dyDescent="0.25">
      <c r="B534" s="345" t="s">
        <v>1819</v>
      </c>
      <c r="C534" s="346" t="s">
        <v>1928</v>
      </c>
      <c r="D534" s="346" t="s">
        <v>1821</v>
      </c>
      <c r="E534" s="346" t="s">
        <v>1931</v>
      </c>
    </row>
    <row r="535" spans="2:5" x14ac:dyDescent="0.25">
      <c r="B535" s="347" t="s">
        <v>1819</v>
      </c>
      <c r="C535" s="348" t="s">
        <v>1928</v>
      </c>
      <c r="D535" s="348" t="s">
        <v>1821</v>
      </c>
      <c r="E535" s="348" t="s">
        <v>1932</v>
      </c>
    </row>
    <row r="536" spans="2:5" ht="25.5" x14ac:dyDescent="0.25">
      <c r="B536" s="345" t="s">
        <v>1819</v>
      </c>
      <c r="C536" s="346" t="s">
        <v>1933</v>
      </c>
      <c r="D536" s="346" t="s">
        <v>1821</v>
      </c>
      <c r="E536" s="346" t="s">
        <v>1934</v>
      </c>
    </row>
    <row r="537" spans="2:5" x14ac:dyDescent="0.25">
      <c r="B537" s="347" t="s">
        <v>1819</v>
      </c>
      <c r="C537" s="348" t="s">
        <v>1933</v>
      </c>
      <c r="D537" s="348" t="s">
        <v>1821</v>
      </c>
      <c r="E537" s="348" t="s">
        <v>1935</v>
      </c>
    </row>
    <row r="538" spans="2:5" x14ac:dyDescent="0.25">
      <c r="B538" s="345" t="s">
        <v>1819</v>
      </c>
      <c r="C538" s="346" t="s">
        <v>1933</v>
      </c>
      <c r="D538" s="346" t="s">
        <v>1821</v>
      </c>
      <c r="E538" s="346" t="s">
        <v>1781</v>
      </c>
    </row>
    <row r="539" spans="2:5" x14ac:dyDescent="0.25">
      <c r="B539" s="347" t="s">
        <v>1819</v>
      </c>
      <c r="C539" s="348" t="s">
        <v>1933</v>
      </c>
      <c r="D539" s="348" t="s">
        <v>1821</v>
      </c>
      <c r="E539" s="348" t="s">
        <v>1936</v>
      </c>
    </row>
    <row r="540" spans="2:5" x14ac:dyDescent="0.25">
      <c r="B540" s="345" t="s">
        <v>1819</v>
      </c>
      <c r="C540" s="346" t="s">
        <v>1933</v>
      </c>
      <c r="D540" s="346" t="s">
        <v>1821</v>
      </c>
      <c r="E540" s="346" t="s">
        <v>1937</v>
      </c>
    </row>
    <row r="541" spans="2:5" x14ac:dyDescent="0.25">
      <c r="B541" s="347" t="s">
        <v>1819</v>
      </c>
      <c r="C541" s="348" t="s">
        <v>1933</v>
      </c>
      <c r="D541" s="348" t="s">
        <v>1821</v>
      </c>
      <c r="E541" s="348" t="s">
        <v>1938</v>
      </c>
    </row>
    <row r="542" spans="2:5" x14ac:dyDescent="0.25">
      <c r="B542" s="345" t="s">
        <v>1819</v>
      </c>
      <c r="C542" s="346" t="s">
        <v>1939</v>
      </c>
      <c r="D542" s="346" t="s">
        <v>1821</v>
      </c>
      <c r="E542" s="346" t="s">
        <v>1940</v>
      </c>
    </row>
    <row r="543" spans="2:5" x14ac:dyDescent="0.25">
      <c r="B543" s="347" t="s">
        <v>1819</v>
      </c>
      <c r="C543" s="348" t="s">
        <v>1939</v>
      </c>
      <c r="D543" s="348" t="s">
        <v>1821</v>
      </c>
      <c r="E543" s="348" t="s">
        <v>1941</v>
      </c>
    </row>
    <row r="544" spans="2:5" x14ac:dyDescent="0.25">
      <c r="B544" s="345" t="s">
        <v>1819</v>
      </c>
      <c r="C544" s="346" t="s">
        <v>1939</v>
      </c>
      <c r="D544" s="346" t="s">
        <v>1821</v>
      </c>
      <c r="E544" s="346" t="s">
        <v>1942</v>
      </c>
    </row>
    <row r="545" spans="2:5" x14ac:dyDescent="0.25">
      <c r="B545" s="347" t="s">
        <v>1819</v>
      </c>
      <c r="C545" s="348" t="s">
        <v>1939</v>
      </c>
      <c r="D545" s="348" t="s">
        <v>1821</v>
      </c>
      <c r="E545" s="348" t="s">
        <v>1943</v>
      </c>
    </row>
    <row r="546" spans="2:5" x14ac:dyDescent="0.25">
      <c r="B546" s="345" t="s">
        <v>1819</v>
      </c>
      <c r="C546" s="346" t="s">
        <v>1944</v>
      </c>
      <c r="D546" s="346" t="s">
        <v>1821</v>
      </c>
      <c r="E546" s="346" t="s">
        <v>1945</v>
      </c>
    </row>
    <row r="547" spans="2:5" x14ac:dyDescent="0.25">
      <c r="B547" s="347" t="s">
        <v>1819</v>
      </c>
      <c r="C547" s="348" t="s">
        <v>1944</v>
      </c>
      <c r="D547" s="348" t="s">
        <v>1821</v>
      </c>
      <c r="E547" s="348" t="s">
        <v>1497</v>
      </c>
    </row>
    <row r="548" spans="2:5" x14ac:dyDescent="0.25">
      <c r="B548" s="345" t="s">
        <v>1819</v>
      </c>
      <c r="C548" s="346" t="s">
        <v>1944</v>
      </c>
      <c r="D548" s="346" t="s">
        <v>1821</v>
      </c>
      <c r="E548" s="346" t="s">
        <v>1946</v>
      </c>
    </row>
    <row r="549" spans="2:5" x14ac:dyDescent="0.25">
      <c r="B549" s="347" t="s">
        <v>1819</v>
      </c>
      <c r="C549" s="348" t="s">
        <v>1947</v>
      </c>
      <c r="D549" s="348" t="s">
        <v>1821</v>
      </c>
      <c r="E549" s="348" t="s">
        <v>1948</v>
      </c>
    </row>
    <row r="550" spans="2:5" x14ac:dyDescent="0.25">
      <c r="B550" s="345" t="s">
        <v>1819</v>
      </c>
      <c r="C550" s="346" t="s">
        <v>1947</v>
      </c>
      <c r="D550" s="346" t="s">
        <v>1821</v>
      </c>
      <c r="E550" s="346" t="s">
        <v>1949</v>
      </c>
    </row>
    <row r="551" spans="2:5" x14ac:dyDescent="0.25">
      <c r="B551" s="347" t="s">
        <v>1819</v>
      </c>
      <c r="C551" s="348" t="s">
        <v>1947</v>
      </c>
      <c r="D551" s="348" t="s">
        <v>1821</v>
      </c>
      <c r="E551" s="348" t="s">
        <v>1950</v>
      </c>
    </row>
    <row r="552" spans="2:5" x14ac:dyDescent="0.25">
      <c r="B552" s="345" t="s">
        <v>1819</v>
      </c>
      <c r="C552" s="346" t="s">
        <v>1947</v>
      </c>
      <c r="D552" s="346" t="s">
        <v>1821</v>
      </c>
      <c r="E552" s="346" t="s">
        <v>1951</v>
      </c>
    </row>
    <row r="553" spans="2:5" x14ac:dyDescent="0.25">
      <c r="B553" s="347" t="s">
        <v>1819</v>
      </c>
      <c r="C553" s="348" t="s">
        <v>1947</v>
      </c>
      <c r="D553" s="348" t="s">
        <v>1821</v>
      </c>
      <c r="E553" s="348" t="s">
        <v>1952</v>
      </c>
    </row>
    <row r="554" spans="2:5" x14ac:dyDescent="0.25">
      <c r="B554" s="345" t="s">
        <v>1819</v>
      </c>
      <c r="C554" s="346" t="s">
        <v>1947</v>
      </c>
      <c r="D554" s="346" t="s">
        <v>1821</v>
      </c>
      <c r="E554" s="346" t="s">
        <v>1664</v>
      </c>
    </row>
    <row r="555" spans="2:5" x14ac:dyDescent="0.25">
      <c r="B555" s="347" t="s">
        <v>1819</v>
      </c>
      <c r="C555" s="348" t="s">
        <v>1947</v>
      </c>
      <c r="D555" s="348" t="s">
        <v>1821</v>
      </c>
      <c r="E555" s="348" t="s">
        <v>1890</v>
      </c>
    </row>
    <row r="556" spans="2:5" x14ac:dyDescent="0.25">
      <c r="B556" s="345" t="s">
        <v>1819</v>
      </c>
      <c r="C556" s="346" t="s">
        <v>1920</v>
      </c>
      <c r="D556" s="346" t="s">
        <v>1821</v>
      </c>
      <c r="E556" s="346" t="s">
        <v>1920</v>
      </c>
    </row>
    <row r="557" spans="2:5" x14ac:dyDescent="0.25">
      <c r="B557" s="347" t="s">
        <v>1819</v>
      </c>
      <c r="C557" s="348" t="s">
        <v>1920</v>
      </c>
      <c r="D557" s="348" t="s">
        <v>1821</v>
      </c>
      <c r="E557" s="348" t="s">
        <v>1953</v>
      </c>
    </row>
    <row r="558" spans="2:5" x14ac:dyDescent="0.25">
      <c r="B558" s="345" t="s">
        <v>1819</v>
      </c>
      <c r="C558" s="346" t="s">
        <v>1920</v>
      </c>
      <c r="D558" s="346" t="s">
        <v>1821</v>
      </c>
      <c r="E558" s="346" t="s">
        <v>1954</v>
      </c>
    </row>
    <row r="559" spans="2:5" x14ac:dyDescent="0.25">
      <c r="B559" s="347" t="s">
        <v>1819</v>
      </c>
      <c r="C559" s="348" t="s">
        <v>1920</v>
      </c>
      <c r="D559" s="348" t="s">
        <v>1821</v>
      </c>
      <c r="E559" s="348" t="s">
        <v>1955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COMPARATIVOS (2)</vt:lpstr>
      <vt:lpstr>BASE DE DATOS OCCISOS (3)</vt:lpstr>
      <vt:lpstr>BASE DE DATOS OCCISOS (2)</vt:lpstr>
      <vt:lpstr>Hoja10</vt:lpstr>
      <vt:lpstr>Hoja1</vt:lpstr>
      <vt:lpstr>HIPOTESIS</vt:lpstr>
      <vt:lpstr>BASE DE DATOS OCCISOS</vt:lpstr>
      <vt:lpstr>GRAFICOS COMPARATIVOS</vt:lpstr>
      <vt:lpstr>COMUNAS CORREGIMIENTOS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Lili</cp:lastModifiedBy>
  <cp:lastPrinted>2022-11-04T21:42:32Z</cp:lastPrinted>
  <dcterms:created xsi:type="dcterms:W3CDTF">2018-05-05T03:02:18Z</dcterms:created>
  <dcterms:modified xsi:type="dcterms:W3CDTF">2023-04-12T21:34:05Z</dcterms:modified>
</cp:coreProperties>
</file>