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Unidades compartidas\CONTROL DE DOCUMENTOS SGC\2024\DOCUMENTOS CONTROL DE DOCUMENTOS 2024\12-GESTION DEL TALENTO HUMANO\"/>
    </mc:Choice>
  </mc:AlternateContent>
  <bookViews>
    <workbookView xWindow="0" yWindow="0" windowWidth="19200" windowHeight="11040" firstSheet="1" activeTab="6"/>
  </bookViews>
  <sheets>
    <sheet name="Descripción1" sheetId="1" state="hidden" r:id="rId1"/>
    <sheet name="Instructivo" sheetId="10" r:id="rId2"/>
    <sheet name="F1Concertación" sheetId="3" r:id="rId3"/>
    <sheet name="F2Seguimiento-Retroalimentación" sheetId="12" r:id="rId4"/>
    <sheet name="F3Evaluación" sheetId="14" r:id="rId5"/>
    <sheet name="F4ValoraciónCompetencias" sheetId="4" r:id="rId6"/>
    <sheet name="F5EvaluaciónFinal-Retroalimenta" sheetId="6" r:id="rId7"/>
  </sheets>
  <definedNames>
    <definedName name="_xlnm.Print_Area" localSheetId="2">F1Concertación!$A$7:$J$49</definedName>
    <definedName name="_xlnm.Print_Area" localSheetId="6">'F5EvaluaciónFinal-Retroalimenta'!$A$9:$H$26</definedName>
    <definedName name="_xlnm.Print_Area" localSheetId="1">Instructivo!$A$7:$H$21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6" l="1"/>
  <c r="I112" i="4" l="1"/>
  <c r="G69" i="4"/>
  <c r="F69" i="4"/>
  <c r="E69" i="4"/>
  <c r="G63" i="4"/>
  <c r="F63" i="4"/>
  <c r="E63" i="4"/>
  <c r="F45" i="4"/>
  <c r="G45" i="4"/>
  <c r="E45" i="4"/>
  <c r="G38" i="4"/>
  <c r="F38" i="4"/>
  <c r="E38" i="4"/>
  <c r="I64" i="4" l="1"/>
  <c r="G110" i="4"/>
  <c r="F110" i="4"/>
  <c r="E110" i="4"/>
  <c r="G103" i="4"/>
  <c r="F103" i="4"/>
  <c r="E103" i="4"/>
  <c r="G97" i="4"/>
  <c r="F97" i="4"/>
  <c r="E97" i="4"/>
  <c r="G90" i="4"/>
  <c r="F90" i="4"/>
  <c r="E90" i="4"/>
  <c r="G83" i="4"/>
  <c r="F83" i="4"/>
  <c r="E83" i="4"/>
  <c r="G76" i="4"/>
  <c r="F76" i="4"/>
  <c r="E76" i="4"/>
  <c r="G58" i="4"/>
  <c r="F58" i="4"/>
  <c r="E58" i="4"/>
  <c r="G51" i="4"/>
  <c r="F51" i="4"/>
  <c r="E51" i="4"/>
  <c r="G27" i="4"/>
  <c r="F27" i="4"/>
  <c r="E27" i="4"/>
  <c r="G21" i="14" l="1"/>
  <c r="J13" i="14" l="1"/>
  <c r="J18" i="14"/>
  <c r="F13" i="12"/>
  <c r="F18" i="12"/>
  <c r="F24" i="12"/>
  <c r="F30" i="12"/>
  <c r="F36" i="12"/>
  <c r="K15" i="6" l="1"/>
  <c r="I98" i="4"/>
  <c r="I77" i="4"/>
  <c r="I84" i="4"/>
  <c r="D48" i="14"/>
  <c r="K36" i="14"/>
  <c r="K30" i="14"/>
  <c r="K24" i="14"/>
  <c r="J36" i="14"/>
  <c r="J30" i="14"/>
  <c r="J24" i="14"/>
  <c r="K18" i="14"/>
  <c r="K13" i="14"/>
  <c r="I36" i="14"/>
  <c r="I30" i="14"/>
  <c r="I24" i="14"/>
  <c r="I18" i="14"/>
  <c r="I13" i="14"/>
  <c r="G40" i="14"/>
  <c r="G39" i="14"/>
  <c r="G38" i="14"/>
  <c r="G37" i="14"/>
  <c r="G36" i="14"/>
  <c r="G34" i="14"/>
  <c r="G33" i="14"/>
  <c r="G32" i="14"/>
  <c r="G31" i="14"/>
  <c r="G30" i="14"/>
  <c r="G28" i="14"/>
  <c r="G27" i="14"/>
  <c r="G26" i="14"/>
  <c r="G25" i="14"/>
  <c r="G24" i="14"/>
  <c r="G22" i="14"/>
  <c r="G20" i="14"/>
  <c r="G19" i="14"/>
  <c r="G18" i="14"/>
  <c r="G17" i="14"/>
  <c r="G16" i="14"/>
  <c r="G15" i="14"/>
  <c r="G14" i="14"/>
  <c r="G13" i="14"/>
  <c r="F30" i="14"/>
  <c r="F24" i="14"/>
  <c r="F36" i="14"/>
  <c r="F18" i="14"/>
  <c r="F13" i="14"/>
  <c r="E36" i="14"/>
  <c r="E30" i="14"/>
  <c r="E24" i="14"/>
  <c r="E18" i="14"/>
  <c r="E13" i="14"/>
  <c r="D36" i="14"/>
  <c r="D30" i="14"/>
  <c r="D24" i="14"/>
  <c r="D18" i="14"/>
  <c r="D13" i="14"/>
  <c r="C36" i="14"/>
  <c r="C30" i="14"/>
  <c r="C24" i="14"/>
  <c r="C18" i="14"/>
  <c r="C13" i="14"/>
  <c r="D48" i="12"/>
  <c r="I36" i="12"/>
  <c r="I30" i="12"/>
  <c r="I24" i="12"/>
  <c r="I18" i="12"/>
  <c r="I13" i="12"/>
  <c r="G40" i="12"/>
  <c r="G39" i="12"/>
  <c r="G38" i="12"/>
  <c r="G37" i="12"/>
  <c r="G36" i="12"/>
  <c r="G34" i="12"/>
  <c r="G33" i="12"/>
  <c r="G32" i="12"/>
  <c r="G31" i="12"/>
  <c r="G30" i="12"/>
  <c r="G28" i="12"/>
  <c r="G27" i="12"/>
  <c r="G26" i="12"/>
  <c r="G25" i="12"/>
  <c r="G24" i="12"/>
  <c r="G22" i="12"/>
  <c r="G21" i="12"/>
  <c r="G20" i="12"/>
  <c r="G19" i="12"/>
  <c r="G18" i="12"/>
  <c r="G17" i="12"/>
  <c r="G16" i="12"/>
  <c r="G15" i="12"/>
  <c r="G14" i="12"/>
  <c r="G13" i="12"/>
  <c r="E36" i="12"/>
  <c r="E30" i="12"/>
  <c r="E24" i="12"/>
  <c r="E18" i="12"/>
  <c r="E13" i="12"/>
  <c r="D36" i="12"/>
  <c r="D30" i="12"/>
  <c r="D24" i="12"/>
  <c r="D18" i="12"/>
  <c r="D13" i="12"/>
  <c r="C36" i="12"/>
  <c r="C30" i="12"/>
  <c r="C24" i="12"/>
  <c r="C18" i="12"/>
  <c r="C13" i="12"/>
  <c r="I91" i="4" l="1"/>
  <c r="I28" i="4"/>
  <c r="I24" i="4"/>
  <c r="I39" i="4" l="1"/>
  <c r="I59" i="4"/>
  <c r="I70" i="4" l="1"/>
  <c r="I52" i="4" l="1"/>
  <c r="H41" i="14"/>
  <c r="M36" i="14"/>
  <c r="N36" i="14" s="1"/>
  <c r="M30" i="14"/>
  <c r="N30" i="14" s="1"/>
  <c r="M24" i="14"/>
  <c r="N24" i="14" s="1"/>
  <c r="M18" i="14"/>
  <c r="N18" i="14" s="1"/>
  <c r="M13" i="14"/>
  <c r="N13" i="14" s="1"/>
  <c r="H41" i="12"/>
  <c r="N41" i="14" l="1"/>
  <c r="D17" i="6" s="1"/>
  <c r="E17" i="6" s="1"/>
  <c r="H41" i="3"/>
  <c r="I104" i="4" l="1"/>
  <c r="B9" i="1"/>
  <c r="I46" i="4" l="1"/>
  <c r="J112" i="4" s="1"/>
  <c r="D19" i="6" l="1"/>
  <c r="E21" i="6" s="1"/>
  <c r="E24" i="6" s="1"/>
</calcChain>
</file>

<file path=xl/comments1.xml><?xml version="1.0" encoding="utf-8"?>
<comments xmlns="http://schemas.openxmlformats.org/spreadsheetml/2006/main">
  <authors>
    <author>ana karina marin quiros marin quiros</author>
    <author>Leandry Luz Vargas Alvarez</author>
    <author>Cristian Camilo Angulo Escobar</author>
  </authors>
  <commentList>
    <comment ref="C10" authorId="0" shapeId="0">
      <text>
        <r>
          <rPr>
            <sz val="16"/>
            <color indexed="81"/>
            <rFont val="Calibri"/>
            <family val="2"/>
            <scheme val="minor"/>
          </rPr>
          <t>Son los definidos en la planeación institucional en concordancia con lo establecido con el Plan Nacional de Desarrollo, el Plan Estratégico Sectorial, el Plan Estratégico Institucional y el Plan de Acción Anual y que deberán estar relacionados con los compromisos de cada gerente público.</t>
        </r>
      </text>
    </comment>
    <comment ref="D10" authorId="1" shapeId="0">
      <text>
        <r>
          <rPr>
            <sz val="16"/>
            <color indexed="81"/>
            <rFont val="Calibri"/>
            <family val="2"/>
            <scheme val="minor"/>
          </rPr>
          <t xml:space="preserve">Comprenden los resultados a ser medidos, cuantificados y verificados que adelantará el gerente público para el cumplimiento efectivo de los objetivos de la entidad. </t>
        </r>
      </text>
    </comment>
    <comment ref="E10" authorId="1" shapeId="0">
      <text>
        <r>
          <rPr>
            <sz val="16"/>
            <color indexed="81"/>
            <rFont val="Calibri"/>
            <family val="2"/>
            <scheme val="minor"/>
          </rPr>
          <t>Es la representación cuantitativa en número o porcentaje que debe ser verificable objetivamente y mediante el cual se determina el cumplimiento de los compromisos gerenciales.</t>
        </r>
      </text>
    </comment>
    <comment ref="F10" authorId="1" shapeId="0">
      <text>
        <r>
          <rPr>
            <sz val="16"/>
            <color indexed="81"/>
            <rFont val="Calibri"/>
            <family val="2"/>
            <scheme val="minor"/>
          </rPr>
          <t>Corresponde al lapso de ejecución del compromiso concertado en el cual deberán adelantarse las acciones necesarias para el cumplimiento del mismo.</t>
        </r>
      </text>
    </comment>
    <comment ref="G10" authorId="0" shapeId="0">
      <text>
        <r>
          <rPr>
            <sz val="16"/>
            <color indexed="81"/>
            <rFont val="Calibri"/>
            <family val="2"/>
            <scheme val="minor"/>
          </rPr>
          <t>Corresponden a las principales acciones definidas por el gerente público que harán posible el logro de los compromisos gerenciales generando así las evidencias que permitan el seguimiento a la gestión. Estas no deberán ser menos de 3 ni más de 5 por cada compromiso gerencial.</t>
        </r>
      </text>
    </comment>
    <comment ref="H10" authorId="0" shapeId="0">
      <text>
        <r>
          <rPr>
            <sz val="16"/>
            <color indexed="81"/>
            <rFont val="Calibri"/>
            <family val="2"/>
            <scheme val="minor"/>
          </rPr>
          <t xml:space="preserve">Corresponde al porcentaje de cada compromiso concertado con el superior jerárquico, en función de las metas de la entidad. </t>
        </r>
      </text>
    </comment>
    <comment ref="I11" authorId="2" shapeId="0">
      <text>
        <r>
          <rPr>
            <sz val="16"/>
            <color indexed="81"/>
            <rFont val="Calibri"/>
            <family val="2"/>
            <scheme val="minor"/>
          </rPr>
          <t>Se registra el porcentaje programado de cumplimiento de cada compromiso gerencial para este periodo.</t>
        </r>
      </text>
    </comment>
    <comment ref="J11" authorId="2" shapeId="0">
      <text>
        <r>
          <rPr>
            <sz val="16"/>
            <color indexed="81"/>
            <rFont val="Calibri"/>
            <family val="2"/>
            <scheme val="minor"/>
          </rPr>
          <t>Se registra el porcentaje programado de cumplimiento de cada compromiso gerencial durante este periodo.</t>
        </r>
      </text>
    </comment>
  </commentList>
</comments>
</file>

<file path=xl/comments2.xml><?xml version="1.0" encoding="utf-8"?>
<comments xmlns="http://schemas.openxmlformats.org/spreadsheetml/2006/main">
  <authors>
    <author>ana karina marin quiros marin quiros</author>
    <author>Leandry Luz Vargas Alvarez</author>
    <author>Claudia Viviana Molina Barón</author>
    <author>Cristian Camilo Angulo Escobar</author>
  </authors>
  <commentList>
    <comment ref="C10" authorId="0" shapeId="0">
      <text>
        <r>
          <rPr>
            <sz val="16"/>
            <color indexed="81"/>
            <rFont val="Calibri"/>
            <family val="2"/>
            <scheme val="minor"/>
          </rPr>
          <t>Son los definidos en la planeación institucional en concordancia con lo establecido con el Plan Nacional de Desarrollo, el Plan Estratégico Sectorial, el Plan Estratégico Institucional y el Plan de Acción Anual y que deberán estar relacionados con los compromisos de cada gerente público.</t>
        </r>
      </text>
    </comment>
    <comment ref="D10" authorId="1" shapeId="0">
      <text>
        <r>
          <rPr>
            <sz val="16"/>
            <color indexed="81"/>
            <rFont val="Calibri"/>
            <family val="2"/>
            <scheme val="minor"/>
          </rPr>
          <t xml:space="preserve">Comprenden los resultados a ser medidos, cuantificados y verificados que adelantará el gerente público para el cumplimiento efectivo de los objetivos de la entidad.  </t>
        </r>
      </text>
    </comment>
    <comment ref="E10" authorId="1" shapeId="0">
      <text>
        <r>
          <rPr>
            <sz val="16"/>
            <color indexed="81"/>
            <rFont val="Calibri"/>
            <family val="2"/>
            <scheme val="minor"/>
          </rPr>
          <t>Es la representación cuantitativa en número o porcentaje que debe ser verificable objetivamente y mediante el cual se determina el cumplimiento de los compromisos gerenciales.</t>
        </r>
      </text>
    </comment>
    <comment ref="F10" authorId="1" shapeId="0">
      <text>
        <r>
          <rPr>
            <sz val="16"/>
            <color indexed="81"/>
            <rFont val="Calibri"/>
            <family val="2"/>
            <scheme val="minor"/>
          </rPr>
          <t>Corresponde al lapso de ejecución del compromiso concertado en el cual deberán adelantarse las acciones necesarias para el cumplimiento del mismo.</t>
        </r>
      </text>
    </comment>
    <comment ref="G10" authorId="0" shapeId="0">
      <text>
        <r>
          <rPr>
            <sz val="16"/>
            <color indexed="81"/>
            <rFont val="Calibri"/>
            <family val="2"/>
            <scheme val="minor"/>
          </rPr>
          <t>Corresponden a las principales acciones definidas por el gerente público que harán posible el logro de los compromisos gerenciales generando así las evidencias que permitan el seguimiento a la gestión. Estas no deberán ser menos de 3 ni más de 5 por cada compromiso gerencial.</t>
        </r>
      </text>
    </comment>
    <comment ref="H10" authorId="0" shapeId="0">
      <text>
        <r>
          <rPr>
            <sz val="16"/>
            <color indexed="81"/>
            <rFont val="Calibri"/>
            <family val="2"/>
            <scheme val="minor"/>
          </rPr>
          <t xml:space="preserve">Corresponde al porcentaje de cada compromiso concertado con el superior jerárquico, en función de las metas de la entidad. </t>
        </r>
      </text>
    </comment>
    <comment ref="K10" authorId="2" shapeId="0">
      <text>
        <r>
          <rPr>
            <sz val="16"/>
            <color indexed="81"/>
            <rFont val="Tahoma"/>
            <family val="2"/>
          </rPr>
          <t xml:space="preserve">Soportes que acompañan la ejecución de los compromisos gerenciales y que pueden encontrarse de forma física y/o virtual.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1" authorId="3" shapeId="0">
      <text>
        <r>
          <rPr>
            <sz val="16"/>
            <color indexed="81"/>
            <rFont val="Calibri"/>
            <family val="2"/>
            <scheme val="minor"/>
          </rPr>
          <t>Se registra el porcentaje programado de cumplimiento de cada compromiso gerencial para este periodo.</t>
        </r>
      </text>
    </comment>
    <comment ref="J11" authorId="0" shapeId="0">
      <text>
        <r>
          <rPr>
            <sz val="16"/>
            <color indexed="81"/>
            <rFont val="Calibri"/>
            <family val="2"/>
            <scheme val="minor"/>
          </rPr>
          <t>Se verifica el avance de los compromisos e indicadores definidos en la etapa de concertación y se registra el resultado del indicador asociado al compromiso con corte al primer semestre del año.</t>
        </r>
      </text>
    </comment>
    <comment ref="K11" authorId="1" shapeId="0">
      <text>
        <r>
          <rPr>
            <sz val="16"/>
            <color indexed="81"/>
            <rFont val="Calibri"/>
            <family val="2"/>
            <scheme val="minor"/>
          </rPr>
          <t>Breve descripción del producto o actividad indicada como evidencia.</t>
        </r>
      </text>
    </comment>
    <comment ref="L11" authorId="1" shapeId="0">
      <text>
        <r>
          <rPr>
            <sz val="16"/>
            <color indexed="81"/>
            <rFont val="Calibri"/>
            <family val="2"/>
            <scheme val="minor"/>
          </rPr>
          <t>Ubicación de la misma ya sea en medios físicos o electrónicos.</t>
        </r>
      </text>
    </comment>
    <comment ref="M11" authorId="2" shapeId="0">
      <text>
        <r>
          <rPr>
            <sz val="16"/>
            <color indexed="81"/>
            <rFont val="Tahoma"/>
            <family val="2"/>
          </rPr>
          <t>Se registran los aspectos de mejora para el cumplimiento de los compromisos concertados que se encuentren retrasados conforme a lo programado.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ana karina marin quiros marin quiros</author>
    <author>Leandry Luz Vargas Alvarez</author>
    <author>Ligia del Pilar Agudelo</author>
    <author>Cristian Camilo Angulo Escobar</author>
  </authors>
  <commentList>
    <comment ref="C10" authorId="0" shapeId="0">
      <text>
        <r>
          <rPr>
            <sz val="16"/>
            <color indexed="81"/>
            <rFont val="Calibri"/>
            <family val="2"/>
            <scheme val="minor"/>
          </rPr>
          <t>Son los definidos en la planeación institucional en concordancia con lo establecido con el Plan Nacional de Desarrollo, el Plan Estratégico Sectorial, el Plan Estratégico Institucional y el Plan de Acción Anual y que deberán estar relacionados con los compromisos de cada gerente público.</t>
        </r>
      </text>
    </comment>
    <comment ref="D10" authorId="1" shapeId="0">
      <text>
        <r>
          <rPr>
            <sz val="16"/>
            <color indexed="81"/>
            <rFont val="Calibri"/>
            <family val="2"/>
            <scheme val="minor"/>
          </rPr>
          <t xml:space="preserve">Comprenden los resultados a ser medidos, cuantificados y verificados que adelantará el gerente público para el cumplimiento efectivo de los objetivos de la entidad. </t>
        </r>
      </text>
    </comment>
    <comment ref="E10" authorId="1" shapeId="0">
      <text>
        <r>
          <rPr>
            <sz val="16"/>
            <color indexed="81"/>
            <rFont val="Calibri"/>
            <family val="2"/>
            <scheme val="minor"/>
          </rPr>
          <t>Es la representación cuantitativa en número o porcentaje que debe ser verificable objetivamente y mediante el cual se determina el cumplimiento de los compromisos gerenciales.</t>
        </r>
      </text>
    </comment>
    <comment ref="F10" authorId="1" shapeId="0">
      <text>
        <r>
          <rPr>
            <sz val="16"/>
            <color indexed="81"/>
            <rFont val="Calibri"/>
            <family val="2"/>
            <scheme val="minor"/>
          </rPr>
          <t>Corresponde al lapso de ejecución del compromiso concertado en el cual deberán adelantarse las acciones necesarias para el cumplimiento del mismo.</t>
        </r>
      </text>
    </comment>
    <comment ref="G10" authorId="0" shapeId="0">
      <text>
        <r>
          <rPr>
            <sz val="16"/>
            <color indexed="81"/>
            <rFont val="Calibri"/>
            <family val="2"/>
            <scheme val="minor"/>
          </rPr>
          <t>Corresponden a las principales acciones definidas por el gerente público que harán posible el logro de los compromisos gerenciales generando así las evidencias que permitan el seguimiento a la gestión. Estas no deberán ser menos de 3 ni más de 5 por cada compromiso gerencial.</t>
        </r>
      </text>
    </comment>
    <comment ref="H10" authorId="0" shapeId="0">
      <text>
        <r>
          <rPr>
            <sz val="16"/>
            <color indexed="81"/>
            <rFont val="Calibri"/>
            <family val="2"/>
            <scheme val="minor"/>
          </rPr>
          <t xml:space="preserve">Corresponde al porcentaje de cada compromiso concertado con el superior jerárquico, en función de las metas de la entidad. </t>
        </r>
      </text>
    </comment>
    <comment ref="M10" authorId="2" shapeId="0">
      <text>
        <r>
          <rPr>
            <sz val="16"/>
            <color indexed="81"/>
            <rFont val="Calibri"/>
            <family val="2"/>
            <scheme val="minor"/>
          </rPr>
          <t>Resultado final alcanzado, que se obtiene de la sumatoria entre el cumplimiento del primer y segundo semestre de acuerdo con lo concertado.</t>
        </r>
      </text>
    </comment>
    <comment ref="N10" authorId="1" shapeId="0">
      <text>
        <r>
          <rPr>
            <sz val="16"/>
            <color indexed="81"/>
            <rFont val="Calibri"/>
            <family val="2"/>
            <scheme val="minor"/>
          </rPr>
          <t>Porcentaje de cumplimiento de los compromisos gerenciales del año de acuerdo con el peso ponderado que se asignó al compromiso institucional.</t>
        </r>
      </text>
    </comment>
    <comment ref="O10" authorId="1" shapeId="0">
      <text>
        <r>
          <rPr>
            <sz val="16"/>
            <color indexed="81"/>
            <rFont val="Tahoma"/>
            <family val="2"/>
          </rPr>
          <t xml:space="preserve">Soportes que acompañan la ejecución de los compromisos gerenciales y que pueden encontrarse de forma física y/o virtual. </t>
        </r>
      </text>
    </comment>
    <comment ref="I11" authorId="3" shapeId="0">
      <text>
        <r>
          <rPr>
            <sz val="16"/>
            <color indexed="81"/>
            <rFont val="Calibri"/>
            <family val="2"/>
            <scheme val="minor"/>
          </rPr>
          <t>Se registra el porcentaje programado de cumplimiento de cada compromiso gerencial para este periodo.</t>
        </r>
      </text>
    </comment>
    <comment ref="J11" authorId="0" shapeId="0">
      <text>
        <r>
          <rPr>
            <sz val="16"/>
            <color indexed="81"/>
            <rFont val="Calibri"/>
            <family val="2"/>
            <scheme val="minor"/>
          </rPr>
          <t>Se verifica el avance de los compromisos e indicadores definidos en la etapa de concertación y se registra el resultado del indicador asociado al compromiso con corte al primer semestre del año.</t>
        </r>
      </text>
    </comment>
    <comment ref="K11" authorId="3" shapeId="0">
      <text>
        <r>
          <rPr>
            <sz val="16"/>
            <color indexed="81"/>
            <rFont val="Calibri"/>
            <family val="2"/>
            <scheme val="minor"/>
          </rPr>
          <t>Se registra el porcentaje programado de cumplimiento de cada compromiso gerencial durante este periodo.</t>
        </r>
      </text>
    </comment>
    <comment ref="L11" authorId="0" shapeId="0">
      <text>
        <r>
          <rPr>
            <sz val="16"/>
            <color indexed="81"/>
            <rFont val="Calibri"/>
            <family val="2"/>
            <scheme val="minor"/>
          </rPr>
          <t>Se verifica el avance de Se verifica el avance de los compromisos e indicadores definidos en la etapa de concertación y se registra el resultado del indicador asociado al compromiso con corte al segundo semestre del año (no acumulado). Este deberá expresarse en términos porcentuales reflejando lo ejecutado frente a lo programado durante este periodo.</t>
        </r>
      </text>
    </comment>
    <comment ref="O11" authorId="1" shapeId="0">
      <text>
        <r>
          <rPr>
            <sz val="16"/>
            <color indexed="81"/>
            <rFont val="Calibri"/>
            <family val="2"/>
            <scheme val="minor"/>
          </rPr>
          <t>Breve descripción del producto o actividad indicada como evidencia.</t>
        </r>
      </text>
    </comment>
    <comment ref="P11" authorId="1" shapeId="0">
      <text>
        <r>
          <rPr>
            <sz val="16"/>
            <color indexed="81"/>
            <rFont val="Calibri"/>
            <family val="2"/>
            <scheme val="minor"/>
          </rPr>
          <t>Ubicación de la misma ya sea en medios físicos o electrónicos.</t>
        </r>
      </text>
    </comment>
  </commentList>
</comments>
</file>

<file path=xl/comments4.xml><?xml version="1.0" encoding="utf-8"?>
<comments xmlns="http://schemas.openxmlformats.org/spreadsheetml/2006/main">
  <authors>
    <author>Ligia del Pilar Agudelo</author>
  </authors>
  <commentList>
    <comment ref="I112" authorId="0" shapeId="0">
      <text>
        <r>
          <rPr>
            <sz val="16"/>
            <color indexed="81"/>
            <rFont val="Calibri"/>
            <family val="2"/>
            <scheme val="minor"/>
          </rPr>
          <t xml:space="preserve">Sumatoria simple de la evaluación, dividido por el numero de competencias evaluadas
</t>
        </r>
      </text>
    </comment>
    <comment ref="J112" authorId="0" shapeId="0">
      <text>
        <r>
          <rPr>
            <sz val="16"/>
            <color indexed="81"/>
            <rFont val="Calibri"/>
            <family val="2"/>
            <scheme val="minor"/>
          </rPr>
          <t>Resultado porcentual de las competencias que pesan el 20% de la evaluación individual</t>
        </r>
      </text>
    </comment>
  </commentList>
</comments>
</file>

<file path=xl/sharedStrings.xml><?xml version="1.0" encoding="utf-8"?>
<sst xmlns="http://schemas.openxmlformats.org/spreadsheetml/2006/main" count="333" uniqueCount="228">
  <si>
    <t>Productividad</t>
  </si>
  <si>
    <t>Objetivos institucionales / compromisos gerenciales</t>
  </si>
  <si>
    <t>Valoración de las competencias comunes y directivas</t>
  </si>
  <si>
    <t>Construcción de integridad</t>
  </si>
  <si>
    <t>Gestión cultural</t>
  </si>
  <si>
    <t>Desarrollo de personas y equipos</t>
  </si>
  <si>
    <t>Total</t>
  </si>
  <si>
    <t xml:space="preserve"> Objetivos institucionales</t>
  </si>
  <si>
    <t>Son los definidos en la planeación institucional en concordancia con lo establecido con el Plan Nacional de Desarrollo, el Plan Estratégico Sectorial, el Plan Estratégico Institucional y el Plan de Acción Anual y que deberán estar relacionados con los compromisos de cada gerente público.</t>
  </si>
  <si>
    <t>Compromisos Gerenciales</t>
  </si>
  <si>
    <t>Indicador</t>
  </si>
  <si>
    <t>Es la representación cuantitativa en número o porcentaje que debe ser verificable objetivamente y mediante el cual se determina el cumplimiento de los compromisos gerenciales.</t>
  </si>
  <si>
    <t>Fecha inicio – fin</t>
  </si>
  <si>
    <t>Corresponde al lapso de ejecución del compromiso concertado en el cual deberán adelantarse las acciones necesarias para el cumplimiento del mismo.</t>
  </si>
  <si>
    <t>Actividades</t>
  </si>
  <si>
    <t>Corresponden a las principales acciones definidas por el gerente público que harán posible el logro de los compromisos gerenciales generando así las evidencias que permitan el seguimiento a la gestión. Estas no deberán ser menos de 3 ni más de 5 por cada compromiso gerencial.</t>
  </si>
  <si>
    <t>Porcentaje de cumplimiento programado al primer semestre</t>
  </si>
  <si>
    <t>Se registra el porcentaje programado de cumplimiento de cada compromiso gerencial para este periodo.</t>
  </si>
  <si>
    <t>Porcentaje de cumplimiento de indicador primer semestre</t>
  </si>
  <si>
    <t>Se verifica el avance de los compromisos e indicadores definidos en la etapa de concertación y se registra el resultado del indicador asociado al compromiso con corte al primer semestre del año.</t>
  </si>
  <si>
    <t>Observaciones del avance y Oportunidades de mejora</t>
  </si>
  <si>
    <t>Se registran los aspectos de mejora para el cumplimiento de los compromisos concertados que se encuentren retrasados conforme a lo programado.</t>
  </si>
  <si>
    <t>Porcentaje de cumplimiento programado al segundo semestre:</t>
  </si>
  <si>
    <t>Se registra el porcentaje programado de cumplimiento de cada compromiso gerencial durante este periodo.</t>
  </si>
  <si>
    <t>Porcentaje de cumplimiento de indicador segundo semestre</t>
  </si>
  <si>
    <t>Porcentaje de cumplimiento del año</t>
  </si>
  <si>
    <t>Se refiere al resultado final alcanzado, que se obtiene de la sumatoria entre el cumplimiento del primer y segundo semestre de acuerdo con lo concertado.</t>
  </si>
  <si>
    <t>Resultado</t>
  </si>
  <si>
    <t>Evidencias</t>
  </si>
  <si>
    <t>Comprende los soportes que acompañan la ejecución de los compromisos gerenciales y que pueden encontrarse de forma física y/o virtual. Para ello se deberá consignar una breve descripción del producto o actividad indicada como evidencia, así como la ubicación de la misma ya sea en medios físicos o electrónicos.</t>
  </si>
  <si>
    <t>No.</t>
  </si>
  <si>
    <t>Objetivos institucionales</t>
  </si>
  <si>
    <t>Compromisos gerenciales</t>
  </si>
  <si>
    <t xml:space="preserve"> Indicador</t>
  </si>
  <si>
    <t xml:space="preserve">Fecha inicio-fin dd/mm/aa </t>
  </si>
  <si>
    <t>Peso ponderado</t>
  </si>
  <si>
    <t xml:space="preserve">Avance </t>
  </si>
  <si>
    <t xml:space="preserve">% Cumplimiento año </t>
  </si>
  <si>
    <t xml:space="preserve">Resultado </t>
  </si>
  <si>
    <t>% cumplimiento programado a 1er semestre</t>
  </si>
  <si>
    <t>% cumplimiento de Indicador 1er Semestre</t>
  </si>
  <si>
    <t>Observaciones del avance y oportunidad de mejora</t>
  </si>
  <si>
    <t>% cumplimiento programado a 2° semestre</t>
  </si>
  <si>
    <t xml:space="preserve">Descripción </t>
  </si>
  <si>
    <t xml:space="preserve">Ubicación </t>
  </si>
  <si>
    <t xml:space="preserve">Total </t>
  </si>
  <si>
    <t xml:space="preserve">FECHA </t>
  </si>
  <si>
    <t>VIGENCIA</t>
  </si>
  <si>
    <t xml:space="preserve">Firma del Superior Jerárquico </t>
  </si>
  <si>
    <t xml:space="preserve">Firma del Gerente Público </t>
  </si>
  <si>
    <t>Su comportamiento se evidencia de manera regular en los entornos en los que se desenvuelve. Puede mejorar.</t>
  </si>
  <si>
    <t xml:space="preserve">No es consistente en su comportamiento, requiere de acompañamiento. Puede mejorar.   </t>
  </si>
  <si>
    <t>Competencias y conductas asociadas</t>
  </si>
  <si>
    <t>Evaluación actual</t>
  </si>
  <si>
    <t>Comentarios para la retroalimentación</t>
  </si>
  <si>
    <t>Evaluación final</t>
  </si>
  <si>
    <t>Criterios de valoracion</t>
  </si>
  <si>
    <t>Definición de la competencia</t>
  </si>
  <si>
    <t>Conductas asociadas</t>
  </si>
  <si>
    <t>Valoracion de los servidores publicos  [1-5]</t>
  </si>
  <si>
    <t>Valoracion actual</t>
  </si>
  <si>
    <t xml:space="preserve">Comentarios para la retroalimentación </t>
  </si>
  <si>
    <t>Compromiso con la organización</t>
  </si>
  <si>
    <t>Promueve el cumplimiento de las metas de la organización y respeta sus normas.</t>
  </si>
  <si>
    <t>Antepone las necesidades de la organización a sus propias necesidades.</t>
  </si>
  <si>
    <t>Apoya a la organización en situaciones difíciles.</t>
  </si>
  <si>
    <t>Demuestra sentido de pertenencia en todas sus actuaciones.</t>
  </si>
  <si>
    <t>Toma la iniciativa de colaborar con sus compañeros y con otras áreas cuando se requiere, sin descuidar sus tareas.</t>
  </si>
  <si>
    <t>Total Puntaje Evaluador</t>
  </si>
  <si>
    <t>Visión estratégica</t>
  </si>
  <si>
    <t>Planeación</t>
  </si>
  <si>
    <t>Toma de decisiones</t>
  </si>
  <si>
    <t>Gestión del desarrollo de las personas</t>
  </si>
  <si>
    <t>Identifica las competencias de los miembros del equipo, las evalúa y las impulsa activamente para su desarrollo y aplicación a las tareas asignadas.</t>
  </si>
  <si>
    <t>Promueve la formación de equipos con interáreas positivas y genera espacios de aprendizaje colaborativo, poniendo en común experiencias, hallazgos y problemas.</t>
  </si>
  <si>
    <t>Organiza los entornos de trabajo para fomentar la polivalencia profesional de los miembros del equipo, facilitando la rotación de puestos y de tareas.</t>
  </si>
  <si>
    <t>Asume una función orientadora para promover y afianzar las mejores prácticas y desempeños.</t>
  </si>
  <si>
    <t>Empodera a los miembros del equipo dándoles autonomía y poder de decisión, preservando la equidad interna y generando compromiso en su equipo de trabajo.</t>
  </si>
  <si>
    <t>Se capacita permanentemente y actualiza sus competencias y estrategias directivas.</t>
  </si>
  <si>
    <t>Pensamiento sistémico</t>
  </si>
  <si>
    <t>Influye positivamente al equipo desde una perspectiva sistémica, generando una dinámica propia que integre diversos enfoques para interpretar el entorno.</t>
  </si>
  <si>
    <t>Liderazgo efectivo</t>
  </si>
  <si>
    <t>Traduce la visión y logra que cada miembro del equipo se comprometa y aporte, en un entorno participativo y de toma de decisiones.</t>
  </si>
  <si>
    <t>Forma equipos y les delega responsabilidades y tareas en función de las competencias, el potencial y los intereses de los miembros del equipo.</t>
  </si>
  <si>
    <t>Crea compromiso y moviliza a los miembros de su equipo a gestionar, aceptar retos, desafíos y directrices, superando intereses personales para alcanzar las metas.</t>
  </si>
  <si>
    <t>Brinda apoyo y motiva a su equipo en momentos de adversidad, a la vez que comparte las mejores prácticas y desempeños y celebra el éxito con su gente, incidiendo positivamente en la calidad de vida laboral.</t>
  </si>
  <si>
    <t>Propicia, favorece y acompaña las condiciones para generar y mantener un clima laboral positivo en un entorno de inclusión.</t>
  </si>
  <si>
    <t>Fomenta la comunicación clara y concreta en un entorno de respeto.</t>
  </si>
  <si>
    <t xml:space="preserve">Valoracion  final </t>
  </si>
  <si>
    <t xml:space="preserve">Nombre del Gerente Público: </t>
  </si>
  <si>
    <t>Área en la que se desempeña:</t>
  </si>
  <si>
    <t>Fecha:</t>
  </si>
  <si>
    <t>PONDERADO</t>
  </si>
  <si>
    <t xml:space="preserve">PONDERADO </t>
  </si>
  <si>
    <t xml:space="preserve">NOTA FINAL </t>
  </si>
  <si>
    <t>CUMPLIMIENTO FINAL</t>
  </si>
  <si>
    <t>Firma del Gerente Público</t>
  </si>
  <si>
    <t>VIGENCIA:</t>
  </si>
  <si>
    <t>Pilar 2. Construcción de integridad</t>
  </si>
  <si>
    <t>Pilar 3. Gestión Cultural</t>
  </si>
  <si>
    <t>Pilar 4. Desarrollo de personas y equipos</t>
  </si>
  <si>
    <t xml:space="preserve">Retroalimentación </t>
  </si>
  <si>
    <t>Trabajo en equipo</t>
  </si>
  <si>
    <t xml:space="preserve">Aprendizaje continuo </t>
  </si>
  <si>
    <t xml:space="preserve">Autovaloración </t>
  </si>
  <si>
    <t>Gestiona sus propias fuentes de información confiable y/o participa de espacios informativos y de capacitación.</t>
  </si>
  <si>
    <t>Adopta alternativas si el contexto presenta obstrucciones a la ejecución de la planeación anual, involucrando al equipo, aliados y superiores para el logro de los objetivos.</t>
  </si>
  <si>
    <t>Vincula a los actores con incidencia potencial en los resultados del área a su cargo, para articular acciones o anticipar negociaciones necesarias.</t>
  </si>
  <si>
    <t>Monitorea periódicamente los resultados alcanzados e introduce cambios en la planeación para alcanzarlos.</t>
  </si>
  <si>
    <t>Presenta nuevas estrategias ante aliados y superiores para contribuir al logro de los objetivos institucionales.</t>
  </si>
  <si>
    <t>Comunica de manera asertiva, clara y contundente el objetivo o la meta, logrando la motivación y compromiso de los equipos de trabajo.</t>
  </si>
  <si>
    <t>Prevé situaciones y escenarios futuros.</t>
  </si>
  <si>
    <t>Establece los planes de acción necesarios para el desarrollo de los objetivos estratégicos, teniendo en cuenta actividades, responsables, plazos y recursos requeridos; promoviendo altos estándares de desempeño.</t>
  </si>
  <si>
    <t>Hace seguimiento a la planeación institucional, con base en los indicadores y metas planeadas, verificando que se realicen los ajustes y retroalimentando el proceso.</t>
  </si>
  <si>
    <t>Orienta la planeación institucional con una visión estratégica, que tiene en cuenta las necesidades y expectativas de los usuarios y ciudadanos.</t>
  </si>
  <si>
    <t>Optimiza el uso de los recursos.</t>
  </si>
  <si>
    <t>Elige con oportunidad, entre las alternativas disponibles, los proyectos a realizar, estableciendo responsabilidades precisas con base en las prioridades de la entidad.</t>
  </si>
  <si>
    <t>Toma en cuenta la opinión técnica de los miembros de su equipo al analizar las alternativas existentes para tomar una decisión y desarrollarla.</t>
  </si>
  <si>
    <t>Decide en situaciones de alta complejidad e incertidumbre teniendo en consideración la consecución de logros y objetivos de la entidad.</t>
  </si>
  <si>
    <t>Efectúa los cambios que considera necesarios para solucionar los problemas detectados o atender situaciones particulares y se hace responsable de la decisión tomada.</t>
  </si>
  <si>
    <t>Asume los riesgos de las decisiones tomadas.</t>
  </si>
  <si>
    <t>Integra varias áreas de conocimiento para interpretar las interacciones del entorno.</t>
  </si>
  <si>
    <t>Comprende y gestiona las interrelaciones entre las causas y los efectos dentro de los diferentes procesos en los que participa.</t>
  </si>
  <si>
    <t>Participa activamente en el equipo considerando su complejidad e interárea para impactar en los resultados esperados.</t>
  </si>
  <si>
    <t xml:space="preserve">Compromisos Gerenciales - Pilares </t>
  </si>
  <si>
    <t>Competencias - Ejes</t>
  </si>
  <si>
    <t xml:space="preserve">Comentarios de retroalimentación </t>
  </si>
  <si>
    <t xml:space="preserve">Comprenden los resultados a ser medidos, cuantificados y verificados que adelantará el gerente público para el cumplimiento efectivo de los objetivos de la entidad. </t>
  </si>
  <si>
    <t xml:space="preserve">Corresponde al porcentaje de cada compromiso concertado con el superior jerárquico, en función de las metas de la entidad. </t>
  </si>
  <si>
    <t>Se verifica el avance de los compromisos e indicadores definidos en la etapa de concertación y se registra el resultado del indicador asociado al compromiso con corte al segundo semestre del año (no acumulado). Este deberá expresarse en términos porcentuales reflejando lo ejecutado frente a lo programado durante este periodo.</t>
  </si>
  <si>
    <t>Se registra la información de la autoevaluación realizada por cada gerente público previo a la concertación de los acuerdos de gestión y es un insumo fundamental en todo el proceso.</t>
  </si>
  <si>
    <t>Evaluación compromisos gerenciales - Pilares (Formato 3)</t>
  </si>
  <si>
    <t xml:space="preserve">Su comportamiento no se manifiesta, requiere de retroalimentación directa y acompañamiento. Puede mejorar.
</t>
  </si>
  <si>
    <t>Valoración de competencias - Ejes (Formato 4)</t>
  </si>
  <si>
    <r>
      <t>Peso</t>
    </r>
    <r>
      <rPr>
        <sz val="11"/>
        <color rgb="FF000000"/>
        <rFont val="Helvetica Neue"/>
      </rPr>
      <t xml:space="preserve"> </t>
    </r>
    <r>
      <rPr>
        <b/>
        <sz val="11"/>
        <color rgb="FF000000"/>
        <rFont val="Helvetica Neue"/>
      </rPr>
      <t>ponderado</t>
    </r>
  </si>
  <si>
    <t>Instructivo de Diligenciamiento</t>
  </si>
  <si>
    <t>Formato 1. Concertación de Compromisos Gerenciales</t>
  </si>
  <si>
    <t>Formato 2. Seguimiento y Retroalimentación de Compromisos Gerenciales</t>
  </si>
  <si>
    <t>% cumplimiento programado a 2do semestre</t>
  </si>
  <si>
    <t>% Cumplimiento de indicador 2do Semestre</t>
  </si>
  <si>
    <t>Porcentaje de cumplimiento de los compromisos gerenciales del año de acuerdo con el peso ponderado que se asignó al compromiso institucional.</t>
  </si>
  <si>
    <t>Formato 4. Valoración de Competencias</t>
  </si>
  <si>
    <r>
      <t xml:space="preserve">Nota: </t>
    </r>
    <r>
      <rPr>
        <sz val="11"/>
        <color theme="1"/>
        <rFont val="Helvetica Neue"/>
      </rPr>
      <t>El número de pares y colaboradores, será potestativo de la entidad, se recomienda como mínimo dos de cada uno.</t>
    </r>
  </si>
  <si>
    <t>Competencias comunes / directivas</t>
  </si>
  <si>
    <t>Orientación a resultados</t>
  </si>
  <si>
    <t>Valora y atiende las necesidades y peticiones de los usuarios y de los ciudadanos de forma oportuna.</t>
  </si>
  <si>
    <t>Identificar, incorporar y aplicar nuevos conocimientos sobre regulaciones vigentes, tecnologías disponibles, métodos y programas de trabajo, para mantener actualizada la efectividad de sus prácticas laborales y su visión del contexto.</t>
  </si>
  <si>
    <t>Mantiene sus competencias actualizadas en función de los cambios que exige la administración pública en la prestación de un óptimo servicio.</t>
  </si>
  <si>
    <t>Comparte sus saberes y habilidades con sus compañeros de trabajo, y aprende de sus colegas habilidades diferenciales, que le permiten nivelar sus conocimientos en flujos informales de inter-aprendizaje.</t>
  </si>
  <si>
    <t>Realizar las funciones y cumplir los compromisos organizacionales con eficacia, calidad y oportunidad.</t>
  </si>
  <si>
    <t>Asume la responsabilidad por sus resultados.</t>
  </si>
  <si>
    <t>Trabaja con base en objetivos claramente establecidos y realistas.</t>
  </si>
  <si>
    <t>Diseña y utiliza indicadores para medir y comprobar los resultados obtenidos.</t>
  </si>
  <si>
    <t>Adopta medidas para minimizar riesgos.</t>
  </si>
  <si>
    <t>Plantea estrategias para alcanzar o superar los resultados esperados.</t>
  </si>
  <si>
    <t>Se fija metas y obtiene los resultados institucionales esperados.</t>
  </si>
  <si>
    <t>Cumple con oportunidad las funciones de acuerdo con los estándares, objetivos y tiempos establecidos por la entidad.</t>
  </si>
  <si>
    <t>Gestiona recursos para mejorar la productividad y toma medidas necesarias para minimizar los riesgos.</t>
  </si>
  <si>
    <t>Aporta elementos para la consecución de resultados enmarcando sus productos y / o servicios dentro de las normas que rigen a la entidad.</t>
  </si>
  <si>
    <t>Evalúa de forma regular el grado de consecución de los objetivos.</t>
  </si>
  <si>
    <t>Alinear el propio comportamiento a las necesidades, prioridades y metas organizacionales.</t>
  </si>
  <si>
    <t>Trabajar con otros de forma integrada y armónica para la consecución de metas institucionales comunes.</t>
  </si>
  <si>
    <t>Cumple los compromisos que adquiere con el equipo.</t>
  </si>
  <si>
    <t>Respeta la diversidad de criterios y opiniones de los miembros del equipo.</t>
  </si>
  <si>
    <t>Asume su responsabilidad como miembro de un equipo de trabajo y se enfoca en contribuir con el compromiso y la motivación de sus miembros.</t>
  </si>
  <si>
    <t>Planifica las propias acciones teniendo en cuenta su repercusión en la consecución de los objetivos grupales.</t>
  </si>
  <si>
    <t>Establece una comunicación directa con los miembros del equipo que permite compartir información e ideas en condiciones de respeto y cordialidad.</t>
  </si>
  <si>
    <t>Integra a los nuevos miembros y facilita su proceso de reconocimiento y apropiación de las actividades a cargo del equipo.</t>
  </si>
  <si>
    <t>Anticipar oportunidades y riesgos en el mediano y largo plazo para el área a cargo, la organización y su entorno, de modo tal que la estrategia directiva identifique la alternativa más adecuada frente a cada situación presente o eventual, comunicando al equipo la lógica de las decisiones directivas que contribuyan al beneficio de la entidad y del país.</t>
  </si>
  <si>
    <t>Determinar eficazmente las metas y prioridades institucionales, identificando las acciones, los responsables, los plazos y los recursos requeridos para alcanzarlas.</t>
  </si>
  <si>
    <t xml:space="preserve">Articula objetivos, recursos y metas de forma tal que los resultados generen valor. </t>
  </si>
  <si>
    <t xml:space="preserve">Concreta oportunidades que generan valor a corto, mediano y largo plazo. </t>
  </si>
  <si>
    <t>Elegir entre dos o más alternativas para solucionar un problema o atender una situación, comprometiéndose con acciones concretas y consecuentes con la decisión.</t>
  </si>
  <si>
    <t xml:space="preserve">Detecta amenazas y oportunidades frente a posibles decisiones y elige de forma pertinente. </t>
  </si>
  <si>
    <t>Forjar un clima laboral en el que los intereses de los equipos y de las personas se armonicen con los objetivos y resultados de la organización, generando oportunidades de aprendizaje y desarrollo, además de incentivos para reforzar el alto rendimiento.</t>
  </si>
  <si>
    <t>Comprender y afrontar la realidad y sus conexiones para abordar el funcionamiento integral y articulado de la organización e incidir en los resultados esperados.</t>
  </si>
  <si>
    <t xml:space="preserve">Gerenciar equipos, optimizando la aplicación del talento disponible y creando un entorno positivo y de compromiso para el logro de los resultados. </t>
  </si>
  <si>
    <t>Formato 5. Consolidado de Evaluación del Acuerdo de Gestión y Retroalimentación</t>
  </si>
  <si>
    <t xml:space="preserve">Evaluación Final </t>
  </si>
  <si>
    <t>Cumplimiento 100% del Plan de Acción 
(Del Área que Lídera)</t>
  </si>
  <si>
    <t>Formato 3. Evaluación de Compromisos Gerenciales</t>
  </si>
  <si>
    <t>Pilar 1. Productividad Social</t>
  </si>
  <si>
    <t xml:space="preserve">Proyecto de Innovación Pública </t>
  </si>
  <si>
    <t>Es consistente en su comportamiento, da ejemplo e influye en otros, es un referente en su organización y trasciende su entorno de gestión.</t>
  </si>
  <si>
    <t>Es consistente en su comportamiento y se destaca entre sus pares y en los entornos donde se desenvuelve. Puede afianzar.</t>
  </si>
  <si>
    <t>Dirigir las decisiones y acciones a la satisfacción de las necesidades e intereses de los usuarios (internos y externos) y de los ciudadanos, de conformidad con las responsabilidades públicas asignadas a la entidad.</t>
  </si>
  <si>
    <t>Reconoce la interdependencia entre su trabajo y el de otros.</t>
  </si>
  <si>
    <t>Establece mecanismos para conocer las necesidades e inquietudes de los usuarios y ciudadanos.</t>
  </si>
  <si>
    <t>Incorpora las necesidades de usuarios y ciudadanos en los proyectos institucionales, teniendo en cuenta la visión de servicio a corto, mediano y largo plazo.</t>
  </si>
  <si>
    <t>Aplica los conceptos de no estigmatización y no discriminación y genera espacios y lenguaje incluyente.</t>
  </si>
  <si>
    <t>Escucha activamente e informa con veracidad al usuario o ciudadano.</t>
  </si>
  <si>
    <t>Adaptación al cambio</t>
  </si>
  <si>
    <t>Enfrentar con flexibilidad las situaciones nuevas asumiendo un manejo positivo y constructivo de los cambios.</t>
  </si>
  <si>
    <t>Acepta y se adapta fácilmente a las nuevas situaciones.</t>
  </si>
  <si>
    <t>Responde al cambio con flexibilidad.</t>
  </si>
  <si>
    <t>Apoya a la entidad en nuevas decisiones y coopera activamente en la implementación de nuevos objetivos. formas de trabajo y procedimientos.</t>
  </si>
  <si>
    <t>Promueve al grupo para que se adapten a las nuevas condiciones.</t>
  </si>
  <si>
    <t>Identifica la dinámica de los sistemas en los que se ve inmerso y sus conexiones para afrontar los retos del entorno.</t>
  </si>
  <si>
    <t xml:space="preserve">Resolución de conflictos </t>
  </si>
  <si>
    <t>Capacidad para identificar situaciones que generen conflicto, prevenirlas o afrontarlas ofreciendo alternativas de solución y evitando las consecuencias negativas.</t>
  </si>
  <si>
    <t xml:space="preserve">Establece estrategias que permitan prevenir los conflictos o detectarlos a tiempo. </t>
  </si>
  <si>
    <t>Evalúa las causas del conflicto de manera objetiva para tomar decisiones.</t>
  </si>
  <si>
    <t>Aporta opiniones, ideas o sugerencias para solucionar los conflictos en el equipo.</t>
  </si>
  <si>
    <t xml:space="preserve">Asume como propia la solución acordada por el equipo. </t>
  </si>
  <si>
    <t xml:space="preserve">Aplica soluciones de conflictos anteriores para situaciones similares. </t>
  </si>
  <si>
    <t>Son las establecidas en el Decreto 815 de 2018 compilado en el Decreto 1083 de 2015.</t>
  </si>
  <si>
    <t xml:space="preserve">Este resultado se obtiene de la valoración de cada una de las conductas asociadas a todas las competencias en una escala de 1 a 5, obteniendo por cada competencia un promedio simple. Este valor debe multiplicarse por el porcentaje previamente asignado a cada evaluador (Superior jerárquico, 60%; pares, 20%; y colaboradores, 20%) </t>
  </si>
  <si>
    <t>El superior jerárquico visualiza la totalidad de la valoración integral de competencias e identifica y registra las fortalezas y oportunidades de desarrollo del gerente público que acompañan su gestión.</t>
  </si>
  <si>
    <t>Es el resultado final de la valoración realizada por su superior jerárquico, los pares y el equipo de trabajo, con el fin de identificar la oferta de capacitación para el cierre de brechas de competencias.</t>
  </si>
  <si>
    <t>Orientación al usuario y al ciudadano</t>
  </si>
  <si>
    <t>Colaborador 1</t>
  </si>
  <si>
    <t xml:space="preserve">Colaborador 2 </t>
  </si>
  <si>
    <t>Superior</t>
  </si>
  <si>
    <t>PROCESO DE GESTIÓN DE TALENTO HUMANO</t>
  </si>
  <si>
    <t>NOMBRE DEL FORMATO:</t>
  </si>
  <si>
    <t>SEGUIMIENTO Y EVALUACIÓN DE ACUERDOS DE GESTIÓN</t>
  </si>
  <si>
    <t>FECHA</t>
  </si>
  <si>
    <t xml:space="preserve">VERSIÓN: </t>
  </si>
  <si>
    <t xml:space="preserve">CÓDIGO: </t>
  </si>
  <si>
    <t>PÁGINA</t>
  </si>
  <si>
    <t>GTH_F_119</t>
  </si>
  <si>
    <t>04-Mar-24</t>
  </si>
  <si>
    <t>1 de 6</t>
  </si>
  <si>
    <t>2 de 6</t>
  </si>
  <si>
    <t>3 de 6</t>
  </si>
  <si>
    <t>5 de 6</t>
  </si>
  <si>
    <t>6de 6</t>
  </si>
  <si>
    <t>4 de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</si>
</sst>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;[Red]0.0"/>
    <numFmt numFmtId="165" formatCode="0.0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2060"/>
      <name val="Times New Roman"/>
      <family val="1"/>
    </font>
    <font>
      <b/>
      <sz val="14"/>
      <color theme="0"/>
      <name val="Times New Roman"/>
      <family val="1"/>
    </font>
    <font>
      <b/>
      <sz val="16"/>
      <color theme="1"/>
      <name val="Calibri"/>
      <family val="2"/>
      <scheme val="minor"/>
    </font>
    <font>
      <b/>
      <sz val="22"/>
      <color theme="8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4"/>
      <color theme="8" tint="-0.49998474074526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8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indexed="8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Helvetica Neue"/>
    </font>
    <font>
      <sz val="11"/>
      <color rgb="FF000000"/>
      <name val="Helvetica Neue"/>
    </font>
    <font>
      <b/>
      <sz val="11"/>
      <color rgb="FF000000"/>
      <name val="Helvetica Neue"/>
    </font>
    <font>
      <sz val="11"/>
      <color theme="1"/>
      <name val="Helvetica Neue"/>
    </font>
    <font>
      <sz val="9"/>
      <color indexed="81"/>
      <name val="Tahoma"/>
      <family val="2"/>
    </font>
    <font>
      <b/>
      <sz val="24"/>
      <color theme="0"/>
      <name val="Helvetica Neue"/>
    </font>
    <font>
      <b/>
      <sz val="20"/>
      <color theme="1"/>
      <name val="Helvetica Neue"/>
    </font>
    <font>
      <b/>
      <sz val="22"/>
      <color theme="1"/>
      <name val="Helvetica Neue"/>
    </font>
    <font>
      <b/>
      <sz val="28"/>
      <color theme="0"/>
      <name val="Helvetica Neue"/>
    </font>
    <font>
      <sz val="16"/>
      <color theme="1"/>
      <name val="Helvetica Neue"/>
    </font>
    <font>
      <b/>
      <sz val="16"/>
      <color theme="1"/>
      <name val="Helvetica Neue"/>
    </font>
    <font>
      <b/>
      <sz val="14"/>
      <color theme="1"/>
      <name val="Helvetica Neue"/>
    </font>
    <font>
      <b/>
      <sz val="18"/>
      <color theme="1"/>
      <name val="Helvetica Neue"/>
    </font>
    <font>
      <b/>
      <sz val="20"/>
      <color theme="8" tint="-0.499984740745262"/>
      <name val="Helvetica Neue"/>
    </font>
    <font>
      <b/>
      <sz val="20"/>
      <color theme="0"/>
      <name val="Helvetica Neue"/>
    </font>
    <font>
      <sz val="14"/>
      <color theme="8" tint="-0.499984740745262"/>
      <name val="Helvetica Neue"/>
    </font>
    <font>
      <b/>
      <sz val="24"/>
      <color theme="1"/>
      <name val="Helvetica Neue"/>
    </font>
    <font>
      <sz val="24"/>
      <color theme="1"/>
      <name val="Helvetica Neue"/>
    </font>
    <font>
      <b/>
      <sz val="24"/>
      <color theme="8" tint="-0.499984740745262"/>
      <name val="Helvetica Neue"/>
    </font>
    <font>
      <sz val="24"/>
      <color theme="8" tint="-0.499984740745262"/>
      <name val="Helvetica Neue"/>
    </font>
    <font>
      <sz val="9"/>
      <color theme="1"/>
      <name val="Helvetica Neue"/>
    </font>
    <font>
      <sz val="24"/>
      <color theme="8" tint="-0.499984740745262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8"/>
      <color theme="1"/>
      <name val="Helvetica Neue"/>
    </font>
    <font>
      <b/>
      <sz val="36"/>
      <color theme="1"/>
      <name val="Helvetica Neue"/>
    </font>
    <font>
      <sz val="16"/>
      <color indexed="81"/>
      <name val="Tahoma"/>
      <family val="2"/>
    </font>
    <font>
      <b/>
      <sz val="10"/>
      <color theme="1"/>
      <name val="Helvetica Neue"/>
    </font>
    <font>
      <sz val="10"/>
      <color theme="1"/>
      <name val="Helvetica Neue"/>
    </font>
    <font>
      <sz val="14"/>
      <color theme="1"/>
      <name val="Helvetica Neue"/>
    </font>
    <font>
      <sz val="14"/>
      <name val="Helvetica Neue"/>
    </font>
    <font>
      <sz val="10"/>
      <name val="Century Gothic"/>
      <family val="2"/>
    </font>
    <font>
      <b/>
      <sz val="10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66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indexed="9"/>
        <bgColor indexed="64"/>
      </patternFill>
    </fill>
  </fills>
  <borders count="167">
    <border>
      <left/>
      <right/>
      <top/>
      <bottom/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206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rgb="FF002060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2060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002060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theme="1" tint="4.9989318521683403E-2"/>
      </top>
      <bottom style="medium">
        <color rgb="FF002060"/>
      </bottom>
      <diagonal/>
    </border>
    <border>
      <left/>
      <right/>
      <top style="hair">
        <color theme="1" tint="4.9989318521683403E-2"/>
      </top>
      <bottom/>
      <diagonal/>
    </border>
    <border>
      <left/>
      <right style="hair">
        <color theme="1" tint="4.9989318521683403E-2"/>
      </right>
      <top/>
      <bottom/>
      <diagonal/>
    </border>
    <border>
      <left style="hair">
        <color theme="1" tint="4.9989318521683403E-2"/>
      </left>
      <right/>
      <top style="hair">
        <color theme="1" tint="4.9989318521683403E-2"/>
      </top>
      <bottom style="hair">
        <color theme="1" tint="4.9989318521683403E-2"/>
      </bottom>
      <diagonal/>
    </border>
    <border>
      <left/>
      <right/>
      <top style="hair">
        <color theme="1" tint="4.9989318521683403E-2"/>
      </top>
      <bottom style="hair">
        <color theme="1" tint="4.9989318521683403E-2"/>
      </bottom>
      <diagonal/>
    </border>
    <border>
      <left style="hair">
        <color theme="1" tint="4.9989318521683403E-2"/>
      </left>
      <right style="hair">
        <color theme="1" tint="4.9989318521683403E-2"/>
      </right>
      <top style="hair">
        <color theme="1" tint="4.9989318521683403E-2"/>
      </top>
      <bottom style="hair">
        <color theme="1" tint="4.9989318521683403E-2"/>
      </bottom>
      <diagonal/>
    </border>
    <border>
      <left/>
      <right style="hair">
        <color theme="1" tint="4.9989318521683403E-2"/>
      </right>
      <top style="hair">
        <color theme="1" tint="4.9989318521683403E-2"/>
      </top>
      <bottom style="hair">
        <color theme="1" tint="4.9989318521683403E-2"/>
      </bottom>
      <diagonal/>
    </border>
    <border>
      <left style="hair">
        <color theme="1" tint="4.9989318521683403E-2"/>
      </left>
      <right/>
      <top/>
      <bottom/>
      <diagonal/>
    </border>
    <border>
      <left/>
      <right style="hair">
        <color theme="1" tint="4.9989318521683403E-2"/>
      </right>
      <top style="hair">
        <color theme="1" tint="4.9989318521683403E-2"/>
      </top>
      <bottom/>
      <diagonal/>
    </border>
    <border>
      <left style="thin">
        <color rgb="FF002060"/>
      </left>
      <right style="hair">
        <color theme="1" tint="4.9989318521683403E-2"/>
      </right>
      <top style="hair">
        <color theme="1" tint="4.9989318521683403E-2"/>
      </top>
      <bottom style="hair">
        <color theme="1" tint="4.9989318521683403E-2"/>
      </bottom>
      <diagonal/>
    </border>
    <border>
      <left/>
      <right style="thin">
        <color rgb="FF002060"/>
      </right>
      <top style="hair">
        <color theme="1" tint="4.9989318521683403E-2"/>
      </top>
      <bottom style="hair">
        <color theme="1" tint="4.9989318521683403E-2"/>
      </bottom>
      <diagonal/>
    </border>
    <border>
      <left style="hair">
        <color theme="1" tint="4.9989318521683403E-2"/>
      </left>
      <right style="hair">
        <color theme="1" tint="4.9989318521683403E-2"/>
      </right>
      <top style="hair">
        <color theme="1" tint="4.9989318521683403E-2"/>
      </top>
      <bottom style="medium">
        <color rgb="FF002060"/>
      </bottom>
      <diagonal/>
    </border>
    <border>
      <left style="hair">
        <color theme="1" tint="4.9989318521683403E-2"/>
      </left>
      <right style="hair">
        <color theme="1" tint="4.9989318521683403E-2"/>
      </right>
      <top style="hair">
        <color theme="1" tint="4.9989318521683403E-2"/>
      </top>
      <bottom style="thin">
        <color rgb="FF002060"/>
      </bottom>
      <diagonal/>
    </border>
    <border>
      <left/>
      <right style="hair">
        <color theme="1" tint="4.9989318521683403E-2"/>
      </right>
      <top style="hair">
        <color theme="1" tint="4.9989318521683403E-2"/>
      </top>
      <bottom style="medium">
        <color rgb="FF002060"/>
      </bottom>
      <diagonal/>
    </border>
    <border>
      <left/>
      <right/>
      <top/>
      <bottom style="hair">
        <color theme="1" tint="4.9989318521683403E-2"/>
      </bottom>
      <diagonal/>
    </border>
    <border>
      <left/>
      <right style="hair">
        <color theme="1" tint="4.9989318521683403E-2"/>
      </right>
      <top style="hair">
        <color theme="1" tint="4.9989318521683403E-2"/>
      </top>
      <bottom style="thin">
        <color rgb="FF002060"/>
      </bottom>
      <diagonal/>
    </border>
    <border>
      <left style="hair">
        <color theme="1" tint="4.9989318521683403E-2"/>
      </left>
      <right style="hair">
        <color theme="1" tint="4.9989318521683403E-2"/>
      </right>
      <top style="medium">
        <color rgb="FF002060"/>
      </top>
      <bottom style="medium">
        <color rgb="FF002060"/>
      </bottom>
      <diagonal/>
    </border>
    <border>
      <left style="hair">
        <color theme="1" tint="4.9989318521683403E-2"/>
      </left>
      <right style="hair">
        <color theme="1" tint="4.9989318521683403E-2"/>
      </right>
      <top style="thin">
        <color rgb="FF002060"/>
      </top>
      <bottom/>
      <diagonal/>
    </border>
    <border>
      <left/>
      <right style="hair">
        <color theme="1" tint="4.9989318521683403E-2"/>
      </right>
      <top style="thin">
        <color rgb="FF002060"/>
      </top>
      <bottom/>
      <diagonal/>
    </border>
    <border>
      <left style="hair">
        <color theme="1" tint="4.9989318521683403E-2"/>
      </left>
      <right style="hair">
        <color theme="1" tint="4.9989318521683403E-2"/>
      </right>
      <top style="hair">
        <color theme="1" tint="4.9989318521683403E-2"/>
      </top>
      <bottom style="thin">
        <color auto="1"/>
      </bottom>
      <diagonal/>
    </border>
    <border>
      <left style="hair">
        <color theme="1" tint="4.9989318521683403E-2"/>
      </left>
      <right style="hair">
        <color theme="1" tint="4.9989318521683403E-2"/>
      </right>
      <top style="thin">
        <color auto="1"/>
      </top>
      <bottom style="thin">
        <color auto="1"/>
      </bottom>
      <diagonal/>
    </border>
    <border>
      <left/>
      <right style="hair">
        <color theme="1" tint="4.9989318521683403E-2"/>
      </right>
      <top style="medium">
        <color rgb="FF002060"/>
      </top>
      <bottom style="medium">
        <color rgb="FF002060"/>
      </bottom>
      <diagonal/>
    </border>
    <border>
      <left style="hair">
        <color theme="1" tint="4.9989318521683403E-2"/>
      </left>
      <right style="hair">
        <color theme="1" tint="4.9989318521683403E-2"/>
      </right>
      <top style="hair">
        <color theme="1" tint="4.9989318521683403E-2"/>
      </top>
      <bottom/>
      <diagonal/>
    </border>
    <border>
      <left style="hair">
        <color theme="1" tint="4.9989318521683403E-2"/>
      </left>
      <right style="hair">
        <color theme="1" tint="4.9989318521683403E-2"/>
      </right>
      <top style="thin">
        <color auto="1"/>
      </top>
      <bottom/>
      <diagonal/>
    </border>
    <border>
      <left/>
      <right style="hair">
        <color theme="1" tint="4.9989318521683403E-2"/>
      </right>
      <top style="medium">
        <color rgb="FF002060"/>
      </top>
      <bottom/>
      <diagonal/>
    </border>
    <border>
      <left style="hair">
        <color theme="1" tint="4.9989318521683403E-2"/>
      </left>
      <right style="hair">
        <color theme="1" tint="4.9989318521683403E-2"/>
      </right>
      <top style="medium">
        <color rgb="FF002060"/>
      </top>
      <bottom/>
      <diagonal/>
    </border>
    <border>
      <left style="hair">
        <color theme="1" tint="4.9989318521683403E-2"/>
      </left>
      <right style="hair">
        <color theme="1" tint="4.9989318521683403E-2"/>
      </right>
      <top style="medium">
        <color rgb="FF002060"/>
      </top>
      <bottom style="hair">
        <color theme="1" tint="4.9989318521683403E-2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 tint="4.9989318521683403E-2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 tint="4.9989318521683403E-2"/>
      </left>
      <right/>
      <top/>
      <bottom style="hair">
        <color theme="1" tint="4.9989318521683403E-2"/>
      </bottom>
      <diagonal/>
    </border>
    <border>
      <left/>
      <right/>
      <top style="hair">
        <color theme="1" tint="4.9989318521683403E-2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/>
      <diagonal/>
    </border>
    <border>
      <left/>
      <right/>
      <top style="hair">
        <color theme="1"/>
      </top>
      <bottom/>
      <diagonal/>
    </border>
    <border>
      <left/>
      <right/>
      <top style="hair">
        <color theme="1"/>
      </top>
      <bottom style="hair">
        <color theme="1" tint="4.9989318521683403E-2"/>
      </bottom>
      <diagonal/>
    </border>
    <border>
      <left style="hair">
        <color theme="1" tint="4.9989318521683403E-2"/>
      </left>
      <right style="hair">
        <color theme="1" tint="4.9989318521683403E-2"/>
      </right>
      <top style="thin">
        <color rgb="FF002060"/>
      </top>
      <bottom style="hair">
        <color theme="1" tint="4.9989318521683403E-2"/>
      </bottom>
      <diagonal/>
    </border>
    <border>
      <left style="hair">
        <color theme="1" tint="4.9989318521683403E-2"/>
      </left>
      <right style="hair">
        <color theme="1" tint="4.9989318521683403E-2"/>
      </right>
      <top/>
      <bottom/>
      <diagonal/>
    </border>
    <border>
      <left style="hair">
        <color theme="1" tint="4.9989318521683403E-2"/>
      </left>
      <right/>
      <top style="hair">
        <color theme="1"/>
      </top>
      <bottom/>
      <diagonal/>
    </border>
    <border>
      <left style="hair">
        <color theme="1"/>
      </left>
      <right style="hair">
        <color theme="1"/>
      </right>
      <top/>
      <bottom/>
      <diagonal/>
    </border>
    <border>
      <left style="hair">
        <color theme="1"/>
      </left>
      <right style="hair">
        <color theme="1"/>
      </right>
      <top/>
      <bottom style="hair">
        <color theme="1" tint="4.9989318521683403E-2"/>
      </bottom>
      <diagonal/>
    </border>
    <border>
      <left style="hair">
        <color theme="1" tint="4.9989318521683403E-2"/>
      </left>
      <right style="hair">
        <color theme="1" tint="4.9989318521683403E-2"/>
      </right>
      <top style="hair">
        <color theme="1"/>
      </top>
      <bottom/>
      <diagonal/>
    </border>
    <border>
      <left style="hair">
        <color theme="1" tint="4.9989318521683403E-2"/>
      </left>
      <right style="hair">
        <color theme="1" tint="4.9989318521683403E-2"/>
      </right>
      <top/>
      <bottom style="hair">
        <color theme="1" tint="4.9989318521683403E-2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/>
      <diagonal/>
    </border>
    <border>
      <left/>
      <right style="thin">
        <color auto="1"/>
      </right>
      <top style="hair">
        <color indexed="64"/>
      </top>
      <bottom/>
      <diagonal/>
    </border>
    <border>
      <left style="thin">
        <color auto="1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theme="1"/>
      </left>
      <right/>
      <top/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theme="1" tint="4.9989318521683403E-2"/>
      </top>
      <bottom style="hair">
        <color theme="1" tint="4.9989318521683403E-2"/>
      </bottom>
      <diagonal/>
    </border>
    <border>
      <left style="hair">
        <color theme="1"/>
      </left>
      <right/>
      <top/>
      <bottom/>
      <diagonal/>
    </border>
    <border>
      <left style="hair">
        <color theme="1"/>
      </left>
      <right style="hair">
        <color indexed="64"/>
      </right>
      <top style="hair">
        <color theme="1"/>
      </top>
      <bottom style="hair">
        <color indexed="64"/>
      </bottom>
      <diagonal/>
    </border>
    <border>
      <left style="hair">
        <color indexed="64"/>
      </left>
      <right/>
      <top style="hair">
        <color theme="1"/>
      </top>
      <bottom/>
      <diagonal/>
    </border>
    <border>
      <left style="hair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1"/>
      </left>
      <right style="hair">
        <color theme="1"/>
      </right>
      <top style="hair">
        <color indexed="64"/>
      </top>
      <bottom style="hair">
        <color theme="1"/>
      </bottom>
      <diagonal/>
    </border>
    <border>
      <left style="hair">
        <color indexed="64"/>
      </left>
      <right/>
      <top style="hair">
        <color indexed="64"/>
      </top>
      <bottom style="hair">
        <color theme="1"/>
      </bottom>
      <diagonal/>
    </border>
    <border>
      <left style="hair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theme="1" tint="4.9989318521683403E-2"/>
      </bottom>
      <diagonal/>
    </border>
    <border>
      <left/>
      <right style="hair">
        <color theme="1"/>
      </right>
      <top style="hair">
        <color theme="1"/>
      </top>
      <bottom/>
      <diagonal/>
    </border>
    <border>
      <left/>
      <right/>
      <top/>
      <bottom style="hair">
        <color theme="1"/>
      </bottom>
      <diagonal/>
    </border>
    <border>
      <left/>
      <right style="hair">
        <color theme="1"/>
      </right>
      <top/>
      <bottom style="hair">
        <color theme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theme="1"/>
      </left>
      <right style="hair">
        <color theme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theme="1"/>
      </left>
      <right style="hair">
        <color theme="1"/>
      </right>
      <top/>
      <bottom style="hair">
        <color indexed="64"/>
      </bottom>
      <diagonal/>
    </border>
    <border>
      <left style="hair">
        <color theme="1" tint="4.9989318521683403E-2"/>
      </left>
      <right style="hair">
        <color theme="1" tint="4.9989318521683403E-2"/>
      </right>
      <top style="hair">
        <color indexed="64"/>
      </top>
      <bottom style="thin">
        <color rgb="FF002060"/>
      </bottom>
      <diagonal/>
    </border>
    <border>
      <left style="hair">
        <color theme="1" tint="4.9989318521683403E-2"/>
      </left>
      <right style="thin">
        <color rgb="FF002060"/>
      </right>
      <top style="hair">
        <color indexed="64"/>
      </top>
      <bottom style="hair">
        <color theme="1" tint="4.9989318521683403E-2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/>
      <diagonal/>
    </border>
    <border>
      <left style="thin">
        <color auto="1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theme="1" tint="4.9989318521683403E-2"/>
      </right>
      <top style="hair">
        <color indexed="64"/>
      </top>
      <bottom style="thin">
        <color rgb="FF002060"/>
      </bottom>
      <diagonal/>
    </border>
    <border>
      <left style="thin">
        <color rgb="FF002060"/>
      </left>
      <right style="medium">
        <color indexed="64"/>
      </right>
      <top style="hair">
        <color indexed="64"/>
      </top>
      <bottom style="hair">
        <color theme="1" tint="4.9989318521683403E-2"/>
      </bottom>
      <diagonal/>
    </border>
    <border>
      <left style="medium">
        <color indexed="64"/>
      </left>
      <right style="hair">
        <color theme="1" tint="4.9989318521683403E-2"/>
      </right>
      <top style="thin">
        <color rgb="FF002060"/>
      </top>
      <bottom style="hair">
        <color theme="1" tint="4.9989318521683403E-2"/>
      </bottom>
      <diagonal/>
    </border>
    <border>
      <left style="medium">
        <color indexed="64"/>
      </left>
      <right/>
      <top style="hair">
        <color theme="1" tint="4.9989318521683403E-2"/>
      </top>
      <bottom style="hair">
        <color theme="1"/>
      </bottom>
      <diagonal/>
    </border>
    <border>
      <left/>
      <right style="medium">
        <color indexed="64"/>
      </right>
      <top style="hair">
        <color theme="1" tint="4.9989318521683403E-2"/>
      </top>
      <bottom style="hair">
        <color theme="1"/>
      </bottom>
      <diagonal/>
    </border>
    <border>
      <left style="medium">
        <color indexed="64"/>
      </left>
      <right style="hair">
        <color theme="1" tint="4.9989318521683403E-2"/>
      </right>
      <top style="hair">
        <color theme="1" tint="4.9989318521683403E-2"/>
      </top>
      <bottom style="medium">
        <color rgb="FF002060"/>
      </bottom>
      <diagonal/>
    </border>
    <border>
      <left style="hair">
        <color theme="1" tint="4.9989318521683403E-2"/>
      </left>
      <right style="medium">
        <color indexed="64"/>
      </right>
      <top style="hair">
        <color theme="1" tint="4.9989318521683403E-2"/>
      </top>
      <bottom style="medium">
        <color rgb="FF002060"/>
      </bottom>
      <diagonal/>
    </border>
    <border>
      <left style="medium">
        <color indexed="64"/>
      </left>
      <right style="hair">
        <color theme="1" tint="4.9989318521683403E-2"/>
      </right>
      <top style="medium">
        <color rgb="FF002060"/>
      </top>
      <bottom style="medium">
        <color rgb="FF002060"/>
      </bottom>
      <diagonal/>
    </border>
    <border>
      <left style="hair">
        <color theme="1" tint="4.9989318521683403E-2"/>
      </left>
      <right style="medium">
        <color indexed="64"/>
      </right>
      <top style="medium">
        <color rgb="FF002060"/>
      </top>
      <bottom style="medium">
        <color rgb="FF002060"/>
      </bottom>
      <diagonal/>
    </border>
    <border>
      <left style="medium">
        <color indexed="64"/>
      </left>
      <right style="hair">
        <color theme="1" tint="4.9989318521683403E-2"/>
      </right>
      <top style="medium">
        <color rgb="FF002060"/>
      </top>
      <bottom/>
      <diagonal/>
    </border>
    <border>
      <left style="hair">
        <color theme="1" tint="4.9989318521683403E-2"/>
      </left>
      <right style="medium">
        <color indexed="64"/>
      </right>
      <top style="medium">
        <color rgb="FF002060"/>
      </top>
      <bottom/>
      <diagonal/>
    </border>
    <border>
      <left style="medium">
        <color indexed="64"/>
      </left>
      <right style="hair">
        <color theme="1"/>
      </right>
      <top style="hair">
        <color theme="1"/>
      </top>
      <bottom style="hair">
        <color theme="1"/>
      </bottom>
      <diagonal/>
    </border>
    <border>
      <left/>
      <right style="medium">
        <color indexed="64"/>
      </right>
      <top style="hair">
        <color theme="1" tint="4.9989318521683403E-2"/>
      </top>
      <bottom style="hair">
        <color theme="1" tint="4.9989318521683403E-2"/>
      </bottom>
      <diagonal/>
    </border>
    <border>
      <left style="medium">
        <color indexed="64"/>
      </left>
      <right/>
      <top style="hair">
        <color theme="1" tint="4.9989318521683403E-2"/>
      </top>
      <bottom/>
      <diagonal/>
    </border>
    <border>
      <left/>
      <right style="medium">
        <color indexed="64"/>
      </right>
      <top style="hair">
        <color theme="1" tint="4.9989318521683403E-2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theme="1"/>
      </right>
      <top style="hair">
        <color indexed="64"/>
      </top>
      <bottom style="hair">
        <color indexed="64"/>
      </bottom>
      <diagonal/>
    </border>
    <border>
      <left style="hair">
        <color theme="1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theme="1" tint="4.9989318521683403E-2"/>
      </right>
      <top style="hair">
        <color theme="1" tint="4.9989318521683403E-2"/>
      </top>
      <bottom style="thin">
        <color rgb="FF002060"/>
      </bottom>
      <diagonal/>
    </border>
    <border>
      <left style="hair">
        <color theme="1" tint="4.9989318521683403E-2"/>
      </left>
      <right style="medium">
        <color indexed="64"/>
      </right>
      <top style="hair">
        <color theme="1" tint="4.9989318521683403E-2"/>
      </top>
      <bottom style="hair">
        <color theme="1" tint="4.9989318521683403E-2"/>
      </bottom>
      <diagonal/>
    </border>
    <border>
      <left style="medium">
        <color indexed="64"/>
      </left>
      <right style="hair">
        <color theme="1" tint="4.9989318521683403E-2"/>
      </right>
      <top style="thin">
        <color rgb="FF002060"/>
      </top>
      <bottom/>
      <diagonal/>
    </border>
    <border>
      <left/>
      <right style="medium">
        <color indexed="64"/>
      </right>
      <top style="hair">
        <color theme="1"/>
      </top>
      <bottom/>
      <diagonal/>
    </border>
    <border>
      <left/>
      <right style="medium">
        <color indexed="64"/>
      </right>
      <top/>
      <bottom style="hair">
        <color theme="1" tint="4.9989318521683403E-2"/>
      </bottom>
      <diagonal/>
    </border>
    <border>
      <left style="medium">
        <color indexed="64"/>
      </left>
      <right/>
      <top/>
      <bottom style="hair">
        <color theme="1" tint="4.9989318521683403E-2"/>
      </bottom>
      <diagonal/>
    </border>
    <border>
      <left style="thin">
        <color rgb="FF002060"/>
      </left>
      <right style="medium">
        <color indexed="64"/>
      </right>
      <top style="hair">
        <color theme="1" tint="4.9989318521683403E-2"/>
      </top>
      <bottom style="hair">
        <color theme="1" tint="4.9989318521683403E-2"/>
      </bottom>
      <diagonal/>
    </border>
    <border>
      <left style="hair">
        <color theme="1" tint="4.9989318521683403E-2"/>
      </left>
      <right style="medium">
        <color indexed="64"/>
      </right>
      <top style="hair">
        <color theme="1" tint="4.9989318521683403E-2"/>
      </top>
      <bottom style="thin">
        <color auto="1"/>
      </bottom>
      <diagonal/>
    </border>
    <border>
      <left style="hair">
        <color theme="1" tint="4.9989318521683403E-2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hair">
        <color theme="1" tint="4.9989318521683403E-2"/>
      </left>
      <right style="medium">
        <color indexed="64"/>
      </right>
      <top style="thin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9">
    <xf numFmtId="0" fontId="0" fillId="0" borderId="0" xfId="0"/>
    <xf numFmtId="0" fontId="3" fillId="2" borderId="1" xfId="0" applyFont="1" applyFill="1" applyBorder="1" applyAlignment="1">
      <alignment horizontal="center" vertical="center" wrapText="1" readingOrder="1"/>
    </xf>
    <xf numFmtId="0" fontId="4" fillId="4" borderId="1" xfId="0" applyFont="1" applyFill="1" applyBorder="1" applyAlignment="1">
      <alignment horizontal="center" vertical="center" wrapText="1" readingOrder="1"/>
    </xf>
    <xf numFmtId="0" fontId="4" fillId="5" borderId="1" xfId="0" applyFont="1" applyFill="1" applyBorder="1" applyAlignment="1">
      <alignment horizontal="center" vertical="center" wrapText="1" readingOrder="1"/>
    </xf>
    <xf numFmtId="0" fontId="4" fillId="6" borderId="1" xfId="0" applyFont="1" applyFill="1" applyBorder="1" applyAlignment="1">
      <alignment horizontal="center" vertical="center" readingOrder="1"/>
    </xf>
    <xf numFmtId="0" fontId="4" fillId="7" borderId="2" xfId="0" applyFont="1" applyFill="1" applyBorder="1" applyAlignment="1">
      <alignment horizontal="center" vertical="center" wrapText="1" readingOrder="1"/>
    </xf>
    <xf numFmtId="9" fontId="3" fillId="3" borderId="3" xfId="0" applyNumberFormat="1" applyFont="1" applyFill="1" applyBorder="1" applyAlignment="1">
      <alignment horizontal="center" vertical="center" wrapText="1" readingOrder="1"/>
    </xf>
    <xf numFmtId="9" fontId="3" fillId="3" borderId="3" xfId="0" applyNumberFormat="1" applyFont="1" applyFill="1" applyBorder="1" applyAlignment="1">
      <alignment horizontal="center" vertical="center" readingOrder="1"/>
    </xf>
    <xf numFmtId="9" fontId="3" fillId="3" borderId="4" xfId="0" applyNumberFormat="1" applyFont="1" applyFill="1" applyBorder="1" applyAlignment="1">
      <alignment horizontal="center" vertical="center" readingOrder="1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 applyProtection="1">
      <protection locked="0"/>
    </xf>
    <xf numFmtId="0" fontId="2" fillId="0" borderId="0" xfId="0" applyFont="1" applyAlignment="1">
      <alignment horizontal="center" vertical="center" wrapText="1"/>
    </xf>
    <xf numFmtId="0" fontId="7" fillId="0" borderId="0" xfId="0" applyFont="1"/>
    <xf numFmtId="0" fontId="7" fillId="8" borderId="0" xfId="0" applyFont="1" applyFill="1"/>
    <xf numFmtId="0" fontId="8" fillId="8" borderId="0" xfId="0" applyFont="1" applyFill="1" applyAlignment="1" applyProtection="1">
      <alignment vertical="center"/>
      <protection locked="0"/>
    </xf>
    <xf numFmtId="0" fontId="9" fillId="0" borderId="0" xfId="0" applyFont="1" applyProtection="1">
      <protection locked="0"/>
    </xf>
    <xf numFmtId="0" fontId="11" fillId="8" borderId="0" xfId="0" applyFont="1" applyFill="1" applyAlignment="1" applyProtection="1">
      <alignment vertical="center"/>
      <protection locked="0"/>
    </xf>
    <xf numFmtId="0" fontId="8" fillId="8" borderId="14" xfId="0" applyFont="1" applyFill="1" applyBorder="1" applyAlignment="1" applyProtection="1">
      <alignment vertical="center"/>
      <protection locked="0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8" borderId="0" xfId="0" applyFill="1"/>
    <xf numFmtId="0" fontId="0" fillId="8" borderId="14" xfId="0" applyFill="1" applyBorder="1"/>
    <xf numFmtId="0" fontId="0" fillId="0" borderId="14" xfId="0" applyBorder="1" applyAlignment="1">
      <alignment vertical="center" wrapText="1"/>
    </xf>
    <xf numFmtId="0" fontId="0" fillId="0" borderId="0" xfId="0" applyProtection="1">
      <protection locked="0"/>
    </xf>
    <xf numFmtId="0" fontId="0" fillId="8" borderId="0" xfId="0" applyFill="1" applyProtection="1">
      <protection locked="0"/>
    </xf>
    <xf numFmtId="2" fontId="0" fillId="0" borderId="0" xfId="0" applyNumberFormat="1" applyProtection="1">
      <protection locked="0"/>
    </xf>
    <xf numFmtId="0" fontId="15" fillId="8" borderId="0" xfId="0" applyFont="1" applyFill="1"/>
    <xf numFmtId="0" fontId="15" fillId="0" borderId="0" xfId="0" applyFont="1"/>
    <xf numFmtId="0" fontId="23" fillId="9" borderId="24" xfId="0" applyFont="1" applyFill="1" applyBorder="1" applyAlignment="1">
      <alignment horizontal="center" vertical="center" wrapText="1"/>
    </xf>
    <xf numFmtId="0" fontId="23" fillId="9" borderId="18" xfId="0" applyFont="1" applyFill="1" applyBorder="1" applyAlignment="1">
      <alignment horizontal="center" vertical="center" wrapText="1"/>
    </xf>
    <xf numFmtId="0" fontId="27" fillId="8" borderId="17" xfId="0" applyFont="1" applyFill="1" applyBorder="1" applyAlignment="1" applyProtection="1">
      <alignment vertical="center"/>
      <protection locked="0"/>
    </xf>
    <xf numFmtId="0" fontId="27" fillId="8" borderId="23" xfId="0" applyFont="1" applyFill="1" applyBorder="1" applyAlignment="1" applyProtection="1">
      <alignment vertical="center"/>
      <protection locked="0"/>
    </xf>
    <xf numFmtId="0" fontId="27" fillId="8" borderId="0" xfId="0" applyFont="1" applyFill="1" applyAlignment="1" applyProtection="1">
      <alignment vertical="center"/>
      <protection locked="0"/>
    </xf>
    <xf numFmtId="0" fontId="16" fillId="8" borderId="30" xfId="0" applyFont="1" applyFill="1" applyBorder="1" applyAlignment="1" applyProtection="1">
      <alignment horizontal="center" vertical="center"/>
      <protection locked="0"/>
    </xf>
    <xf numFmtId="0" fontId="19" fillId="8" borderId="30" xfId="0" applyFont="1" applyFill="1" applyBorder="1" applyProtection="1">
      <protection locked="0"/>
    </xf>
    <xf numFmtId="0" fontId="32" fillId="9" borderId="24" xfId="0" applyFont="1" applyFill="1" applyBorder="1" applyAlignment="1">
      <alignment horizontal="center" vertical="center" wrapText="1"/>
    </xf>
    <xf numFmtId="9" fontId="32" fillId="10" borderId="50" xfId="0" applyNumberFormat="1" applyFont="1" applyFill="1" applyBorder="1" applyAlignment="1">
      <alignment horizontal="center" vertical="center"/>
    </xf>
    <xf numFmtId="1" fontId="32" fillId="10" borderId="19" xfId="0" applyNumberFormat="1" applyFont="1" applyFill="1" applyBorder="1" applyAlignment="1">
      <alignment horizontal="center" vertical="center"/>
    </xf>
    <xf numFmtId="0" fontId="32" fillId="8" borderId="17" xfId="0" applyFont="1" applyFill="1" applyBorder="1" applyAlignment="1" applyProtection="1">
      <alignment vertical="center"/>
      <protection locked="0"/>
    </xf>
    <xf numFmtId="0" fontId="33" fillId="8" borderId="0" xfId="0" applyFont="1" applyFill="1" applyProtection="1">
      <protection locked="0"/>
    </xf>
    <xf numFmtId="0" fontId="34" fillId="8" borderId="0" xfId="0" applyFont="1" applyFill="1" applyAlignment="1" applyProtection="1">
      <alignment vertical="center"/>
      <protection locked="0"/>
    </xf>
    <xf numFmtId="0" fontId="21" fillId="8" borderId="0" xfId="0" applyFont="1" applyFill="1" applyAlignment="1" applyProtection="1">
      <alignment vertical="center"/>
      <protection locked="0"/>
    </xf>
    <xf numFmtId="0" fontId="35" fillId="8" borderId="0" xfId="0" applyFont="1" applyFill="1" applyProtection="1">
      <protection locked="0"/>
    </xf>
    <xf numFmtId="0" fontId="37" fillId="8" borderId="0" xfId="0" applyFont="1" applyFill="1" applyProtection="1">
      <protection locked="0"/>
    </xf>
    <xf numFmtId="0" fontId="38" fillId="8" borderId="0" xfId="0" applyFont="1" applyFill="1" applyProtection="1">
      <protection locked="0"/>
    </xf>
    <xf numFmtId="0" fontId="23" fillId="9" borderId="18" xfId="0" applyFont="1" applyFill="1" applyBorder="1" applyAlignment="1">
      <alignment horizontal="center" vertical="center"/>
    </xf>
    <xf numFmtId="0" fontId="25" fillId="8" borderId="17" xfId="0" applyFont="1" applyFill="1" applyBorder="1" applyAlignment="1" applyProtection="1">
      <alignment horizontal="center"/>
      <protection locked="0"/>
    </xf>
    <xf numFmtId="9" fontId="39" fillId="10" borderId="49" xfId="0" applyNumberFormat="1" applyFont="1" applyFill="1" applyBorder="1" applyAlignment="1">
      <alignment horizontal="center" vertical="center"/>
    </xf>
    <xf numFmtId="1" fontId="39" fillId="10" borderId="19" xfId="0" applyNumberFormat="1" applyFont="1" applyFill="1" applyBorder="1" applyAlignment="1">
      <alignment horizontal="center" vertical="center"/>
    </xf>
    <xf numFmtId="1" fontId="39" fillId="10" borderId="20" xfId="0" applyNumberFormat="1" applyFont="1" applyFill="1" applyBorder="1" applyAlignment="1">
      <alignment horizontal="center" vertical="center"/>
    </xf>
    <xf numFmtId="9" fontId="39" fillId="10" borderId="20" xfId="0" applyNumberFormat="1" applyFont="1" applyFill="1" applyBorder="1" applyAlignment="1">
      <alignment horizontal="center" vertical="center"/>
    </xf>
    <xf numFmtId="9" fontId="39" fillId="10" borderId="19" xfId="0" applyNumberFormat="1" applyFont="1" applyFill="1" applyBorder="1" applyAlignment="1">
      <alignment horizontal="center" vertical="center"/>
    </xf>
    <xf numFmtId="9" fontId="39" fillId="10" borderId="22" xfId="0" applyNumberFormat="1" applyFont="1" applyFill="1" applyBorder="1" applyAlignment="1">
      <alignment horizontal="center" vertical="center"/>
    </xf>
    <xf numFmtId="0" fontId="27" fillId="8" borderId="0" xfId="0" applyFont="1" applyFill="1" applyAlignment="1" applyProtection="1">
      <alignment vertical="center" wrapText="1"/>
      <protection locked="0"/>
    </xf>
    <xf numFmtId="9" fontId="24" fillId="11" borderId="49" xfId="0" applyNumberFormat="1" applyFont="1" applyFill="1" applyBorder="1" applyAlignment="1">
      <alignment horizontal="center" vertical="center"/>
    </xf>
    <xf numFmtId="0" fontId="19" fillId="0" borderId="43" xfId="0" applyFont="1" applyBorder="1"/>
    <xf numFmtId="9" fontId="42" fillId="9" borderId="43" xfId="0" applyNumberFormat="1" applyFont="1" applyFill="1" applyBorder="1" applyAlignment="1">
      <alignment horizontal="center" vertical="center" wrapText="1"/>
    </xf>
    <xf numFmtId="0" fontId="19" fillId="0" borderId="43" xfId="0" applyFont="1" applyBorder="1" applyAlignment="1">
      <alignment vertical="center" wrapText="1"/>
    </xf>
    <xf numFmtId="0" fontId="19" fillId="0" borderId="43" xfId="0" applyFont="1" applyBorder="1" applyAlignment="1">
      <alignment horizontal="center" vertical="center" wrapText="1"/>
    </xf>
    <xf numFmtId="165" fontId="36" fillId="9" borderId="43" xfId="0" applyNumberFormat="1" applyFont="1" applyFill="1" applyBorder="1" applyAlignment="1">
      <alignment horizontal="center" vertical="center" wrapText="1"/>
    </xf>
    <xf numFmtId="0" fontId="19" fillId="0" borderId="45" xfId="0" applyFont="1" applyBorder="1" applyAlignment="1">
      <alignment vertical="center" wrapText="1"/>
    </xf>
    <xf numFmtId="0" fontId="19" fillId="0" borderId="78" xfId="0" applyFont="1" applyBorder="1" applyAlignment="1">
      <alignment vertical="center" wrapText="1"/>
    </xf>
    <xf numFmtId="0" fontId="19" fillId="0" borderId="13" xfId="0" applyFont="1" applyBorder="1" applyAlignment="1">
      <alignment vertical="center" wrapText="1"/>
    </xf>
    <xf numFmtId="0" fontId="19" fillId="0" borderId="67" xfId="0" applyFont="1" applyBorder="1" applyAlignment="1">
      <alignment vertical="center" wrapText="1"/>
    </xf>
    <xf numFmtId="0" fontId="19" fillId="0" borderId="54" xfId="0" applyFont="1" applyBorder="1" applyAlignment="1">
      <alignment vertical="center" wrapText="1"/>
    </xf>
    <xf numFmtId="0" fontId="16" fillId="0" borderId="65" xfId="0" applyFont="1" applyBorder="1" applyAlignment="1">
      <alignment horizontal="center" vertical="center" wrapText="1"/>
    </xf>
    <xf numFmtId="0" fontId="19" fillId="0" borderId="12" xfId="0" applyFont="1" applyBorder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6" fillId="0" borderId="15" xfId="0" applyFont="1" applyBorder="1" applyAlignment="1">
      <alignment horizontal="center" vertical="center" wrapText="1"/>
    </xf>
    <xf numFmtId="0" fontId="43" fillId="10" borderId="12" xfId="0" applyFont="1" applyFill="1" applyBorder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28" fillId="8" borderId="71" xfId="0" applyFont="1" applyFill="1" applyBorder="1" applyAlignment="1" applyProtection="1">
      <alignment horizontal="left"/>
      <protection locked="0"/>
    </xf>
    <xf numFmtId="0" fontId="19" fillId="0" borderId="14" xfId="0" applyFont="1" applyBorder="1" applyAlignment="1" applyProtection="1">
      <alignment horizontal="center"/>
      <protection locked="0"/>
    </xf>
    <xf numFmtId="0" fontId="19" fillId="8" borderId="20" xfId="0" applyFont="1" applyFill="1" applyBorder="1" applyProtection="1">
      <protection locked="0"/>
    </xf>
    <xf numFmtId="0" fontId="19" fillId="8" borderId="81" xfId="0" applyFont="1" applyFill="1" applyBorder="1" applyProtection="1">
      <protection locked="0"/>
    </xf>
    <xf numFmtId="0" fontId="19" fillId="0" borderId="0" xfId="0" applyFont="1" applyAlignment="1" applyProtection="1">
      <alignment horizontal="center"/>
      <protection locked="0"/>
    </xf>
    <xf numFmtId="0" fontId="28" fillId="8" borderId="73" xfId="0" applyFont="1" applyFill="1" applyBorder="1" applyAlignment="1" applyProtection="1">
      <alignment horizontal="center" vertical="center"/>
      <protection locked="0"/>
    </xf>
    <xf numFmtId="0" fontId="28" fillId="8" borderId="81" xfId="0" applyFont="1" applyFill="1" applyBorder="1" applyAlignment="1" applyProtection="1">
      <alignment vertical="center"/>
      <protection locked="0"/>
    </xf>
    <xf numFmtId="0" fontId="19" fillId="0" borderId="72" xfId="0" applyFont="1" applyBorder="1" applyProtection="1">
      <protection locked="0"/>
    </xf>
    <xf numFmtId="0" fontId="19" fillId="8" borderId="82" xfId="0" applyFont="1" applyFill="1" applyBorder="1" applyProtection="1">
      <protection locked="0"/>
    </xf>
    <xf numFmtId="0" fontId="19" fillId="0" borderId="43" xfId="0" applyFont="1" applyBorder="1" applyAlignment="1">
      <alignment horizontal="center" vertical="center" wrapText="1"/>
    </xf>
    <xf numFmtId="0" fontId="44" fillId="8" borderId="0" xfId="0" applyFont="1" applyFill="1" applyBorder="1" applyAlignment="1">
      <alignment horizontal="right"/>
    </xf>
    <xf numFmtId="0" fontId="27" fillId="8" borderId="0" xfId="0" applyFont="1" applyFill="1" applyBorder="1" applyAlignment="1">
      <alignment horizontal="right"/>
    </xf>
    <xf numFmtId="0" fontId="44" fillId="8" borderId="0" xfId="0" applyFont="1" applyFill="1" applyBorder="1"/>
    <xf numFmtId="0" fontId="27" fillId="8" borderId="0" xfId="0" applyFont="1" applyFill="1" applyBorder="1" applyAlignment="1" applyProtection="1">
      <alignment vertical="center"/>
      <protection locked="0"/>
    </xf>
    <xf numFmtId="0" fontId="44" fillId="8" borderId="0" xfId="0" applyFont="1" applyFill="1" applyBorder="1" applyProtection="1">
      <protection locked="0"/>
    </xf>
    <xf numFmtId="0" fontId="45" fillId="8" borderId="0" xfId="0" applyFont="1" applyFill="1" applyBorder="1" applyAlignment="1" applyProtection="1">
      <alignment horizontal="center"/>
      <protection locked="0"/>
    </xf>
    <xf numFmtId="0" fontId="27" fillId="8" borderId="0" xfId="0" applyFont="1" applyFill="1" applyBorder="1" applyAlignment="1" applyProtection="1">
      <alignment horizontal="right" vertical="center"/>
      <protection locked="0"/>
    </xf>
    <xf numFmtId="0" fontId="44" fillId="8" borderId="72" xfId="0" applyFont="1" applyFill="1" applyBorder="1"/>
    <xf numFmtId="0" fontId="44" fillId="8" borderId="15" xfId="0" applyFont="1" applyFill="1" applyBorder="1"/>
    <xf numFmtId="0" fontId="15" fillId="0" borderId="15" xfId="0" applyFont="1" applyBorder="1"/>
    <xf numFmtId="0" fontId="44" fillId="8" borderId="69" xfId="0" applyFont="1" applyFill="1" applyBorder="1"/>
    <xf numFmtId="0" fontId="44" fillId="8" borderId="12" xfId="0" applyFont="1" applyFill="1" applyBorder="1"/>
    <xf numFmtId="9" fontId="44" fillId="8" borderId="13" xfId="0" applyNumberFormat="1" applyFont="1" applyFill="1" applyBorder="1"/>
    <xf numFmtId="0" fontId="44" fillId="8" borderId="13" xfId="0" applyFont="1" applyFill="1" applyBorder="1"/>
    <xf numFmtId="9" fontId="44" fillId="9" borderId="86" xfId="1" applyFont="1" applyFill="1" applyBorder="1" applyAlignment="1">
      <alignment horizontal="center" vertical="center"/>
    </xf>
    <xf numFmtId="9" fontId="44" fillId="8" borderId="86" xfId="0" applyNumberFormat="1" applyFont="1" applyFill="1" applyBorder="1" applyAlignment="1">
      <alignment horizontal="center"/>
    </xf>
    <xf numFmtId="9" fontId="44" fillId="8" borderId="13" xfId="0" applyNumberFormat="1" applyFont="1" applyFill="1" applyBorder="1" applyAlignment="1">
      <alignment horizontal="center"/>
    </xf>
    <xf numFmtId="9" fontId="44" fillId="9" borderId="13" xfId="1" applyFont="1" applyFill="1" applyBorder="1" applyAlignment="1">
      <alignment horizontal="center" vertical="center"/>
    </xf>
    <xf numFmtId="0" fontId="44" fillId="8" borderId="72" xfId="0" applyFont="1" applyFill="1" applyBorder="1" applyAlignment="1">
      <alignment horizontal="center"/>
    </xf>
    <xf numFmtId="0" fontId="45" fillId="8" borderId="72" xfId="0" applyFont="1" applyFill="1" applyBorder="1" applyAlignment="1" applyProtection="1">
      <alignment horizontal="center"/>
      <protection locked="0"/>
    </xf>
    <xf numFmtId="0" fontId="44" fillId="8" borderId="72" xfId="0" applyFont="1" applyFill="1" applyBorder="1" applyProtection="1">
      <protection locked="0"/>
    </xf>
    <xf numFmtId="0" fontId="27" fillId="9" borderId="68" xfId="0" applyFont="1" applyFill="1" applyBorder="1" applyAlignment="1" applyProtection="1">
      <alignment horizontal="center" vertical="center"/>
      <protection locked="0"/>
    </xf>
    <xf numFmtId="9" fontId="27" fillId="9" borderId="69" xfId="1" applyFont="1" applyFill="1" applyBorder="1" applyAlignment="1" applyProtection="1">
      <alignment horizontal="center" vertical="center"/>
      <protection locked="0"/>
    </xf>
    <xf numFmtId="0" fontId="27" fillId="9" borderId="86" xfId="0" applyFont="1" applyFill="1" applyBorder="1" applyAlignment="1">
      <alignment vertical="center" wrapText="1"/>
    </xf>
    <xf numFmtId="0" fontId="27" fillId="9" borderId="13" xfId="0" applyFont="1" applyFill="1" applyBorder="1"/>
    <xf numFmtId="0" fontId="27" fillId="9" borderId="88" xfId="0" applyFont="1" applyFill="1" applyBorder="1"/>
    <xf numFmtId="0" fontId="33" fillId="0" borderId="17" xfId="0" applyFont="1" applyBorder="1" applyAlignment="1" applyProtection="1">
      <alignment horizontal="left" vertical="center" wrapText="1"/>
      <protection locked="0"/>
    </xf>
    <xf numFmtId="0" fontId="33" fillId="0" borderId="38" xfId="0" applyFont="1" applyBorder="1" applyAlignment="1" applyProtection="1">
      <alignment horizontal="left" vertical="center"/>
      <protection locked="0"/>
    </xf>
    <xf numFmtId="0" fontId="33" fillId="0" borderId="21" xfId="0" applyFont="1" applyBorder="1" applyAlignment="1" applyProtection="1">
      <alignment horizontal="left" vertical="center"/>
      <protection locked="0"/>
    </xf>
    <xf numFmtId="0" fontId="25" fillId="0" borderId="17" xfId="0" applyFont="1" applyBorder="1" applyAlignment="1" applyProtection="1">
      <alignment vertical="center"/>
      <protection locked="0"/>
    </xf>
    <xf numFmtId="0" fontId="25" fillId="0" borderId="38" xfId="0" applyFont="1" applyBorder="1" applyAlignment="1" applyProtection="1">
      <alignment vertical="center"/>
      <protection locked="0"/>
    </xf>
    <xf numFmtId="0" fontId="25" fillId="0" borderId="21" xfId="0" applyFont="1" applyBorder="1" applyAlignment="1" applyProtection="1">
      <alignment vertical="center"/>
      <protection locked="0"/>
    </xf>
    <xf numFmtId="0" fontId="25" fillId="0" borderId="43" xfId="0" applyFont="1" applyBorder="1" applyAlignment="1" applyProtection="1">
      <alignment vertical="center"/>
      <protection locked="0"/>
    </xf>
    <xf numFmtId="0" fontId="25" fillId="0" borderId="45" xfId="0" applyFont="1" applyBorder="1" applyAlignment="1" applyProtection="1">
      <alignment vertical="center"/>
      <protection locked="0"/>
    </xf>
    <xf numFmtId="0" fontId="19" fillId="0" borderId="75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 wrapText="1"/>
    </xf>
    <xf numFmtId="0" fontId="19" fillId="0" borderId="76" xfId="0" applyFont="1" applyBorder="1" applyAlignment="1">
      <alignment horizontal="center" vertical="center" wrapText="1"/>
    </xf>
    <xf numFmtId="0" fontId="19" fillId="0" borderId="77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68" xfId="0" applyFont="1" applyBorder="1" applyAlignment="1">
      <alignment horizontal="center" vertical="center" wrapText="1"/>
    </xf>
    <xf numFmtId="0" fontId="19" fillId="0" borderId="65" xfId="0" applyFont="1" applyBorder="1" applyAlignment="1">
      <alignment horizontal="center" vertical="center" wrapText="1"/>
    </xf>
    <xf numFmtId="0" fontId="19" fillId="0" borderId="80" xfId="0" applyFont="1" applyBorder="1" applyAlignment="1">
      <alignment horizontal="center" vertical="center" wrapText="1"/>
    </xf>
    <xf numFmtId="0" fontId="19" fillId="0" borderId="66" xfId="0" applyFont="1" applyBorder="1" applyAlignment="1">
      <alignment horizontal="center" vertical="center" wrapText="1"/>
    </xf>
    <xf numFmtId="0" fontId="19" fillId="0" borderId="79" xfId="0" applyFont="1" applyBorder="1" applyAlignment="1">
      <alignment horizontal="center" vertical="center" wrapText="1"/>
    </xf>
    <xf numFmtId="1" fontId="36" fillId="0" borderId="43" xfId="0" applyNumberFormat="1" applyFont="1" applyBorder="1" applyAlignment="1">
      <alignment horizontal="center" vertical="center" wrapText="1"/>
    </xf>
    <xf numFmtId="9" fontId="15" fillId="0" borderId="0" xfId="0" applyNumberFormat="1" applyFont="1"/>
    <xf numFmtId="1" fontId="42" fillId="10" borderId="12" xfId="0" applyNumberFormat="1" applyFont="1" applyFill="1" applyBorder="1" applyAlignment="1">
      <alignment horizontal="center" vertical="center" wrapText="1"/>
    </xf>
    <xf numFmtId="0" fontId="19" fillId="0" borderId="43" xfId="0" applyFont="1" applyBorder="1" applyAlignment="1">
      <alignment horizontal="center" vertical="center" wrapText="1"/>
    </xf>
    <xf numFmtId="0" fontId="16" fillId="9" borderId="43" xfId="0" applyFont="1" applyFill="1" applyBorder="1" applyAlignment="1">
      <alignment horizontal="center" vertical="center" wrapText="1"/>
    </xf>
    <xf numFmtId="0" fontId="23" fillId="9" borderId="21" xfId="0" applyFont="1" applyFill="1" applyBorder="1" applyAlignment="1">
      <alignment horizontal="center" vertical="center" wrapText="1"/>
    </xf>
    <xf numFmtId="0" fontId="44" fillId="8" borderId="0" xfId="0" applyFont="1" applyFill="1" applyBorder="1" applyAlignment="1">
      <alignment horizontal="center"/>
    </xf>
    <xf numFmtId="0" fontId="16" fillId="10" borderId="112" xfId="0" applyFont="1" applyFill="1" applyBorder="1" applyAlignment="1">
      <alignment horizontal="center" vertical="center"/>
    </xf>
    <xf numFmtId="0" fontId="18" fillId="10" borderId="112" xfId="0" applyFont="1" applyFill="1" applyBorder="1" applyAlignment="1">
      <alignment horizontal="center" vertical="center" wrapText="1"/>
    </xf>
    <xf numFmtId="0" fontId="18" fillId="10" borderId="112" xfId="0" applyFont="1" applyFill="1" applyBorder="1" applyAlignment="1">
      <alignment horizontal="center" vertical="center"/>
    </xf>
    <xf numFmtId="0" fontId="18" fillId="10" borderId="114" xfId="0" applyFont="1" applyFill="1" applyBorder="1" applyAlignment="1">
      <alignment horizontal="center" vertical="center" wrapText="1"/>
    </xf>
    <xf numFmtId="0" fontId="49" fillId="12" borderId="95" xfId="0" applyFont="1" applyFill="1" applyBorder="1" applyAlignment="1">
      <alignment horizontal="center" vertical="center" wrapText="1"/>
    </xf>
    <xf numFmtId="49" fontId="48" fillId="12" borderId="98" xfId="0" applyNumberFormat="1" applyFont="1" applyFill="1" applyBorder="1" applyAlignment="1">
      <alignment horizontal="center" vertical="center" wrapText="1"/>
    </xf>
    <xf numFmtId="0" fontId="49" fillId="12" borderId="95" xfId="0" applyFont="1" applyFill="1" applyBorder="1" applyAlignment="1">
      <alignment horizontal="center" vertical="center"/>
    </xf>
    <xf numFmtId="0" fontId="50" fillId="0" borderId="0" xfId="0" applyFont="1" applyAlignment="1" applyProtection="1">
      <alignment horizontal="center"/>
      <protection locked="0"/>
    </xf>
    <xf numFmtId="0" fontId="48" fillId="12" borderId="98" xfId="0" applyFont="1" applyFill="1" applyBorder="1" applyAlignment="1">
      <alignment horizontal="center" vertical="center"/>
    </xf>
    <xf numFmtId="0" fontId="51" fillId="0" borderId="0" xfId="0" applyFont="1" applyAlignment="1" applyProtection="1">
      <alignment horizontal="center"/>
      <protection locked="0"/>
    </xf>
    <xf numFmtId="0" fontId="8" fillId="8" borderId="0" xfId="0" applyFont="1" applyFill="1" applyBorder="1" applyAlignment="1" applyProtection="1">
      <alignment vertical="center"/>
      <protection locked="0"/>
    </xf>
    <xf numFmtId="0" fontId="32" fillId="9" borderId="109" xfId="0" applyFont="1" applyFill="1" applyBorder="1" applyAlignment="1">
      <alignment horizontal="center" vertical="center" wrapText="1"/>
    </xf>
    <xf numFmtId="0" fontId="33" fillId="0" borderId="0" xfId="0" applyFont="1" applyBorder="1" applyAlignment="1" applyProtection="1">
      <alignment horizontal="left" vertical="center"/>
      <protection locked="0"/>
    </xf>
    <xf numFmtId="9" fontId="32" fillId="10" borderId="143" xfId="0" applyNumberFormat="1" applyFont="1" applyFill="1" applyBorder="1" applyAlignment="1">
      <alignment horizontal="center" vertical="center"/>
    </xf>
    <xf numFmtId="0" fontId="32" fillId="8" borderId="144" xfId="0" applyFont="1" applyFill="1" applyBorder="1" applyAlignment="1" applyProtection="1">
      <alignment vertical="center"/>
      <protection locked="0"/>
    </xf>
    <xf numFmtId="0" fontId="32" fillId="8" borderId="145" xfId="0" applyFont="1" applyFill="1" applyBorder="1" applyAlignment="1" applyProtection="1">
      <alignment vertical="center" wrapText="1"/>
      <protection locked="0"/>
    </xf>
    <xf numFmtId="0" fontId="32" fillId="8" borderId="7" xfId="0" applyFont="1" applyFill="1" applyBorder="1" applyAlignment="1" applyProtection="1">
      <alignment vertical="center"/>
      <protection locked="0"/>
    </xf>
    <xf numFmtId="0" fontId="32" fillId="8" borderId="0" xfId="0" applyFont="1" applyFill="1" applyBorder="1" applyAlignment="1" applyProtection="1">
      <alignment vertical="center"/>
      <protection locked="0"/>
    </xf>
    <xf numFmtId="0" fontId="32" fillId="8" borderId="109" xfId="0" applyFont="1" applyFill="1" applyBorder="1" applyAlignment="1" applyProtection="1">
      <alignment vertical="center" wrapText="1"/>
      <protection locked="0"/>
    </xf>
    <xf numFmtId="0" fontId="32" fillId="8" borderId="7" xfId="0" applyFont="1" applyFill="1" applyBorder="1" applyAlignment="1" applyProtection="1">
      <alignment horizontal="center" vertical="center"/>
      <protection locked="0"/>
    </xf>
    <xf numFmtId="0" fontId="32" fillId="8" borderId="0" xfId="0" applyFont="1" applyFill="1" applyBorder="1" applyAlignment="1" applyProtection="1">
      <alignment horizontal="center" vertical="center"/>
      <protection locked="0"/>
    </xf>
    <xf numFmtId="0" fontId="33" fillId="8" borderId="0" xfId="0" applyFont="1" applyFill="1" applyBorder="1" applyProtection="1">
      <protection locked="0"/>
    </xf>
    <xf numFmtId="0" fontId="33" fillId="8" borderId="109" xfId="0" applyFont="1" applyFill="1" applyBorder="1" applyAlignment="1" applyProtection="1">
      <alignment horizontal="center"/>
      <protection locked="0"/>
    </xf>
    <xf numFmtId="0" fontId="32" fillId="8" borderId="109" xfId="0" applyFont="1" applyFill="1" applyBorder="1" applyAlignment="1" applyProtection="1">
      <alignment horizontal="center" vertical="center"/>
      <protection locked="0"/>
    </xf>
    <xf numFmtId="0" fontId="32" fillId="8" borderId="9" xfId="0" applyFont="1" applyFill="1" applyBorder="1" applyAlignment="1" applyProtection="1">
      <alignment horizontal="center" vertical="center"/>
      <protection locked="0"/>
    </xf>
    <xf numFmtId="0" fontId="32" fillId="8" borderId="97" xfId="0" applyFont="1" applyFill="1" applyBorder="1" applyAlignment="1" applyProtection="1">
      <alignment horizontal="center" vertical="center"/>
      <protection locked="0"/>
    </xf>
    <xf numFmtId="0" fontId="33" fillId="8" borderId="97" xfId="0" applyFont="1" applyFill="1" applyBorder="1" applyProtection="1">
      <protection locked="0"/>
    </xf>
    <xf numFmtId="0" fontId="33" fillId="8" borderId="146" xfId="0" applyFont="1" applyFill="1" applyBorder="1" applyProtection="1">
      <protection locked="0"/>
    </xf>
    <xf numFmtId="0" fontId="49" fillId="12" borderId="148" xfId="0" applyFont="1" applyFill="1" applyBorder="1" applyAlignment="1">
      <alignment horizontal="center" vertical="center" wrapText="1"/>
    </xf>
    <xf numFmtId="49" fontId="48" fillId="12" borderId="149" xfId="0" applyNumberFormat="1" applyFont="1" applyFill="1" applyBorder="1" applyAlignment="1">
      <alignment horizontal="center" vertical="center" wrapText="1"/>
    </xf>
    <xf numFmtId="0" fontId="48" fillId="12" borderId="98" xfId="0" applyFont="1" applyFill="1" applyBorder="1" applyAlignment="1">
      <alignment horizontal="center" vertical="center" wrapText="1"/>
    </xf>
    <xf numFmtId="0" fontId="15" fillId="8" borderId="0" xfId="0" applyFont="1" applyFill="1" applyBorder="1"/>
    <xf numFmtId="0" fontId="15" fillId="0" borderId="0" xfId="0" applyFont="1" applyBorder="1"/>
    <xf numFmtId="0" fontId="44" fillId="8" borderId="7" xfId="0" applyFont="1" applyFill="1" applyBorder="1"/>
    <xf numFmtId="0" fontId="44" fillId="8" borderId="109" xfId="0" applyFont="1" applyFill="1" applyBorder="1"/>
    <xf numFmtId="0" fontId="44" fillId="8" borderId="152" xfId="0" applyFont="1" applyFill="1" applyBorder="1"/>
    <xf numFmtId="0" fontId="27" fillId="8" borderId="109" xfId="0" applyFont="1" applyFill="1" applyBorder="1" applyAlignment="1" applyProtection="1">
      <alignment vertical="center"/>
      <protection locked="0"/>
    </xf>
    <xf numFmtId="0" fontId="44" fillId="8" borderId="9" xfId="0" applyFont="1" applyFill="1" applyBorder="1"/>
    <xf numFmtId="0" fontId="44" fillId="8" borderId="97" xfId="0" applyFont="1" applyFill="1" applyBorder="1"/>
    <xf numFmtId="0" fontId="44" fillId="8" borderId="146" xfId="0" applyFont="1" applyFill="1" applyBorder="1"/>
    <xf numFmtId="0" fontId="25" fillId="0" borderId="0" xfId="0" applyFont="1" applyBorder="1" applyAlignment="1" applyProtection="1">
      <alignment vertical="center"/>
      <protection locked="0"/>
    </xf>
    <xf numFmtId="9" fontId="39" fillId="10" borderId="143" xfId="0" applyNumberFormat="1" applyFont="1" applyFill="1" applyBorder="1" applyAlignment="1">
      <alignment horizontal="center" vertical="center"/>
    </xf>
    <xf numFmtId="0" fontId="27" fillId="8" borderId="144" xfId="0" applyFont="1" applyFill="1" applyBorder="1" applyAlignment="1" applyProtection="1">
      <alignment vertical="center"/>
      <protection locked="0"/>
    </xf>
    <xf numFmtId="0" fontId="25" fillId="8" borderId="145" xfId="0" applyFont="1" applyFill="1" applyBorder="1" applyAlignment="1" applyProtection="1">
      <alignment horizontal="center"/>
      <protection locked="0"/>
    </xf>
    <xf numFmtId="0" fontId="27" fillId="8" borderId="7" xfId="0" applyFont="1" applyFill="1" applyBorder="1" applyAlignment="1" applyProtection="1">
      <alignment vertical="center"/>
      <protection locked="0"/>
    </xf>
    <xf numFmtId="0" fontId="25" fillId="8" borderId="0" xfId="0" applyFont="1" applyFill="1" applyBorder="1" applyAlignment="1" applyProtection="1">
      <alignment horizontal="center"/>
      <protection locked="0"/>
    </xf>
    <xf numFmtId="0" fontId="25" fillId="8" borderId="109" xfId="0" applyFont="1" applyFill="1" applyBorder="1" applyAlignment="1" applyProtection="1">
      <alignment horizontal="center"/>
      <protection locked="0"/>
    </xf>
    <xf numFmtId="0" fontId="27" fillId="8" borderId="7" xfId="0" applyFont="1" applyFill="1" applyBorder="1" applyAlignment="1" applyProtection="1">
      <alignment horizontal="center" vertical="center"/>
      <protection locked="0"/>
    </xf>
    <xf numFmtId="0" fontId="28" fillId="8" borderId="0" xfId="0" applyFont="1" applyFill="1" applyBorder="1" applyAlignment="1" applyProtection="1">
      <alignment horizontal="center" vertical="center"/>
      <protection locked="0"/>
    </xf>
    <xf numFmtId="0" fontId="19" fillId="8" borderId="0" xfId="0" applyFont="1" applyFill="1" applyBorder="1" applyProtection="1">
      <protection locked="0"/>
    </xf>
    <xf numFmtId="0" fontId="19" fillId="8" borderId="109" xfId="0" applyFont="1" applyFill="1" applyBorder="1" applyAlignment="1" applyProtection="1">
      <alignment horizontal="center"/>
      <protection locked="0"/>
    </xf>
    <xf numFmtId="0" fontId="19" fillId="0" borderId="0" xfId="0" applyFont="1" applyBorder="1" applyProtection="1">
      <protection locked="0"/>
    </xf>
    <xf numFmtId="0" fontId="16" fillId="8" borderId="109" xfId="0" applyFont="1" applyFill="1" applyBorder="1" applyAlignment="1" applyProtection="1">
      <alignment horizontal="center"/>
      <protection locked="0"/>
    </xf>
    <xf numFmtId="0" fontId="27" fillId="8" borderId="9" xfId="0" applyFont="1" applyFill="1" applyBorder="1" applyAlignment="1" applyProtection="1">
      <alignment horizontal="center" vertical="center"/>
      <protection locked="0"/>
    </xf>
    <xf numFmtId="0" fontId="16" fillId="8" borderId="97" xfId="0" applyFont="1" applyFill="1" applyBorder="1" applyAlignment="1" applyProtection="1">
      <alignment horizontal="center" vertical="center"/>
      <protection locked="0"/>
    </xf>
    <xf numFmtId="0" fontId="19" fillId="8" borderId="97" xfId="0" applyFont="1" applyFill="1" applyBorder="1" applyProtection="1">
      <protection locked="0"/>
    </xf>
    <xf numFmtId="0" fontId="19" fillId="8" borderId="146" xfId="0" applyFont="1" applyFill="1" applyBorder="1" applyProtection="1">
      <protection locked="0"/>
    </xf>
    <xf numFmtId="0" fontId="23" fillId="9" borderId="109" xfId="0" applyFont="1" applyFill="1" applyBorder="1" applyAlignment="1">
      <alignment horizontal="center" vertical="center"/>
    </xf>
    <xf numFmtId="0" fontId="27" fillId="8" borderId="0" xfId="0" applyFont="1" applyFill="1" applyBorder="1" applyAlignment="1" applyProtection="1">
      <alignment vertical="center" wrapText="1"/>
      <protection locked="0"/>
    </xf>
    <xf numFmtId="0" fontId="25" fillId="0" borderId="0" xfId="0" applyFont="1" applyBorder="1" applyAlignment="1" applyProtection="1">
      <alignment horizontal="center"/>
      <protection locked="0"/>
    </xf>
    <xf numFmtId="2" fontId="19" fillId="8" borderId="0" xfId="0" applyNumberFormat="1" applyFont="1" applyFill="1" applyBorder="1" applyAlignment="1" applyProtection="1">
      <alignment horizontal="center"/>
      <protection locked="0"/>
    </xf>
    <xf numFmtId="0" fontId="19" fillId="8" borderId="0" xfId="0" applyFont="1" applyFill="1" applyBorder="1" applyAlignment="1" applyProtection="1">
      <alignment horizontal="center"/>
      <protection locked="0"/>
    </xf>
    <xf numFmtId="2" fontId="16" fillId="8" borderId="0" xfId="0" applyNumberFormat="1" applyFont="1" applyFill="1" applyBorder="1" applyAlignment="1" applyProtection="1">
      <alignment horizontal="center"/>
      <protection locked="0"/>
    </xf>
    <xf numFmtId="0" fontId="16" fillId="8" borderId="0" xfId="0" applyFont="1" applyFill="1" applyBorder="1" applyAlignment="1" applyProtection="1">
      <alignment horizontal="center"/>
      <protection locked="0"/>
    </xf>
    <xf numFmtId="2" fontId="19" fillId="8" borderId="97" xfId="0" applyNumberFormat="1" applyFont="1" applyFill="1" applyBorder="1" applyProtection="1">
      <protection locked="0"/>
    </xf>
    <xf numFmtId="0" fontId="0" fillId="0" borderId="0" xfId="0" applyFill="1" applyProtection="1">
      <protection locked="0"/>
    </xf>
    <xf numFmtId="0" fontId="51" fillId="0" borderId="0" xfId="0" applyFont="1" applyFill="1" applyAlignment="1" applyProtection="1">
      <alignment horizontal="center"/>
      <protection locked="0"/>
    </xf>
    <xf numFmtId="0" fontId="50" fillId="0" borderId="0" xfId="0" applyFont="1" applyFill="1" applyAlignment="1" applyProtection="1">
      <alignment horizontal="center"/>
      <protection locked="0"/>
    </xf>
    <xf numFmtId="0" fontId="8" fillId="0" borderId="0" xfId="0" applyFont="1" applyFill="1" applyAlignment="1" applyProtection="1">
      <alignment vertical="center"/>
      <protection locked="0"/>
    </xf>
    <xf numFmtId="0" fontId="11" fillId="0" borderId="0" xfId="0" applyFont="1" applyFill="1" applyAlignment="1" applyProtection="1">
      <alignment vertical="center"/>
      <protection locked="0"/>
    </xf>
    <xf numFmtId="0" fontId="6" fillId="0" borderId="0" xfId="0" applyFont="1" applyFill="1" applyAlignment="1" applyProtection="1">
      <alignment wrapText="1"/>
      <protection locked="0"/>
    </xf>
    <xf numFmtId="0" fontId="11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Protection="1">
      <protection locked="0"/>
    </xf>
    <xf numFmtId="0" fontId="29" fillId="0" borderId="0" xfId="0" applyFont="1" applyFill="1" applyAlignment="1" applyProtection="1">
      <alignment vertical="center"/>
      <protection locked="0"/>
    </xf>
    <xf numFmtId="0" fontId="30" fillId="0" borderId="0" xfId="0" applyFont="1" applyFill="1" applyAlignment="1" applyProtection="1">
      <alignment vertical="center"/>
      <protection locked="0"/>
    </xf>
    <xf numFmtId="0" fontId="31" fillId="0" borderId="0" xfId="0" applyFont="1" applyFill="1" applyProtection="1">
      <protection locked="0"/>
    </xf>
    <xf numFmtId="0" fontId="19" fillId="0" borderId="0" xfId="0" applyFont="1" applyFill="1" applyProtection="1">
      <protection locked="0"/>
    </xf>
    <xf numFmtId="0" fontId="9" fillId="0" borderId="0" xfId="0" applyFont="1" applyFill="1" applyProtection="1"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2" fontId="0" fillId="0" borderId="0" xfId="0" applyNumberFormat="1" applyFill="1" applyProtection="1">
      <protection locked="0"/>
    </xf>
    <xf numFmtId="0" fontId="19" fillId="0" borderId="59" xfId="0" applyFont="1" applyBorder="1" applyAlignment="1">
      <alignment horizontal="center"/>
    </xf>
    <xf numFmtId="0" fontId="19" fillId="0" borderId="59" xfId="0" applyFont="1" applyBorder="1" applyAlignment="1">
      <alignment horizontal="center" vertical="center"/>
    </xf>
    <xf numFmtId="9" fontId="42" fillId="10" borderId="69" xfId="1" applyNumberFormat="1" applyFont="1" applyFill="1" applyBorder="1" applyAlignment="1" applyProtection="1">
      <alignment horizontal="center" vertical="center" wrapText="1"/>
    </xf>
    <xf numFmtId="0" fontId="19" fillId="0" borderId="15" xfId="0" applyFont="1" applyBorder="1" applyProtection="1">
      <protection locked="0"/>
    </xf>
    <xf numFmtId="0" fontId="0" fillId="0" borderId="0" xfId="0" applyFill="1" applyBorder="1" applyProtection="1">
      <protection locked="0"/>
    </xf>
    <xf numFmtId="0" fontId="51" fillId="0" borderId="0" xfId="0" applyFont="1" applyFill="1" applyBorder="1" applyAlignment="1" applyProtection="1">
      <alignment horizontal="center"/>
      <protection locked="0"/>
    </xf>
    <xf numFmtId="0" fontId="50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/>
    <xf numFmtId="0" fontId="14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vertical="center"/>
    </xf>
    <xf numFmtId="0" fontId="12" fillId="0" borderId="0" xfId="0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horizontal="center"/>
      <protection locked="0"/>
    </xf>
    <xf numFmtId="2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2" fontId="2" fillId="0" borderId="0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2" fontId="0" fillId="0" borderId="0" xfId="0" applyNumberFormat="1" applyFill="1" applyBorder="1" applyProtection="1">
      <protection locked="0"/>
    </xf>
    <xf numFmtId="0" fontId="52" fillId="0" borderId="0" xfId="0" applyFont="1" applyFill="1" applyBorder="1" applyAlignment="1">
      <alignment vertical="center" wrapText="1"/>
    </xf>
    <xf numFmtId="0" fontId="52" fillId="0" borderId="0" xfId="0" applyFont="1" applyFill="1" applyBorder="1"/>
    <xf numFmtId="0" fontId="15" fillId="0" borderId="0" xfId="0" applyFont="1" applyFill="1" applyBorder="1"/>
    <xf numFmtId="0" fontId="15" fillId="0" borderId="0" xfId="0" applyFont="1" applyFill="1"/>
    <xf numFmtId="2" fontId="19" fillId="0" borderId="0" xfId="0" applyNumberFormat="1" applyFont="1" applyFill="1" applyProtection="1">
      <protection locked="0"/>
    </xf>
    <xf numFmtId="0" fontId="5" fillId="0" borderId="5" xfId="0" applyFont="1" applyBorder="1" applyAlignment="1">
      <alignment horizontal="center" vertical="center" textRotation="90"/>
    </xf>
    <xf numFmtId="0" fontId="5" fillId="0" borderId="7" xfId="0" applyFont="1" applyBorder="1" applyAlignment="1">
      <alignment horizontal="center" vertical="center" textRotation="90"/>
    </xf>
    <xf numFmtId="0" fontId="5" fillId="0" borderId="9" xfId="0" applyFont="1" applyBorder="1" applyAlignment="1">
      <alignment horizontal="center" vertical="center" textRotation="90"/>
    </xf>
    <xf numFmtId="0" fontId="5" fillId="0" borderId="6" xfId="0" applyFont="1" applyBorder="1" applyAlignment="1">
      <alignment horizontal="center" vertical="center" textRotation="90"/>
    </xf>
    <xf numFmtId="0" fontId="5" fillId="0" borderId="8" xfId="0" applyFont="1" applyBorder="1" applyAlignment="1">
      <alignment horizontal="center" vertical="center" textRotation="90"/>
    </xf>
    <xf numFmtId="0" fontId="5" fillId="0" borderId="10" xfId="0" applyFont="1" applyBorder="1" applyAlignment="1">
      <alignment horizontal="center" vertical="center" textRotation="90"/>
    </xf>
    <xf numFmtId="0" fontId="47" fillId="12" borderId="93" xfId="0" applyFont="1" applyFill="1" applyBorder="1" applyAlignment="1">
      <alignment horizontal="center" vertical="center" wrapText="1"/>
    </xf>
    <xf numFmtId="0" fontId="47" fillId="12" borderId="94" xfId="0" applyFont="1" applyFill="1" applyBorder="1" applyAlignment="1">
      <alignment horizontal="center" vertical="center" wrapText="1"/>
    </xf>
    <xf numFmtId="0" fontId="48" fillId="12" borderId="95" xfId="0" applyFont="1" applyFill="1" applyBorder="1" applyAlignment="1">
      <alignment horizontal="left" vertical="center"/>
    </xf>
    <xf numFmtId="0" fontId="48" fillId="12" borderId="96" xfId="0" applyFont="1" applyFill="1" applyBorder="1" applyAlignment="1">
      <alignment horizontal="left" vertical="center"/>
    </xf>
    <xf numFmtId="0" fontId="47" fillId="12" borderId="95" xfId="0" applyFont="1" applyFill="1" applyBorder="1" applyAlignment="1">
      <alignment horizontal="center" vertical="center"/>
    </xf>
    <xf numFmtId="0" fontId="47" fillId="12" borderId="96" xfId="0" applyFont="1" applyFill="1" applyBorder="1" applyAlignment="1">
      <alignment horizontal="center" vertical="center"/>
    </xf>
    <xf numFmtId="0" fontId="46" fillId="12" borderId="105" xfId="0" applyFont="1" applyFill="1" applyBorder="1" applyAlignment="1">
      <alignment horizontal="center"/>
    </xf>
    <xf numFmtId="0" fontId="46" fillId="12" borderId="106" xfId="0" applyFont="1" applyFill="1" applyBorder="1" applyAlignment="1">
      <alignment horizontal="center"/>
    </xf>
    <xf numFmtId="0" fontId="46" fillId="12" borderId="107" xfId="0" applyFont="1" applyFill="1" applyBorder="1" applyAlignment="1">
      <alignment horizontal="center"/>
    </xf>
    <xf numFmtId="0" fontId="49" fillId="12" borderId="95" xfId="0" applyFont="1" applyFill="1" applyBorder="1" applyAlignment="1">
      <alignment horizontal="center" vertical="center" wrapText="1"/>
    </xf>
    <xf numFmtId="0" fontId="48" fillId="12" borderId="98" xfId="0" applyFont="1" applyFill="1" applyBorder="1" applyAlignment="1">
      <alignment horizontal="center" vertical="center" wrapText="1"/>
    </xf>
    <xf numFmtId="0" fontId="49" fillId="12" borderId="95" xfId="0" applyFont="1" applyFill="1" applyBorder="1" applyAlignment="1">
      <alignment horizontal="center" vertical="center"/>
    </xf>
    <xf numFmtId="0" fontId="48" fillId="12" borderId="98" xfId="0" applyFont="1" applyFill="1" applyBorder="1" applyAlignment="1">
      <alignment horizontal="center" vertical="center"/>
    </xf>
    <xf numFmtId="0" fontId="49" fillId="12" borderId="96" xfId="0" applyFont="1" applyFill="1" applyBorder="1" applyAlignment="1">
      <alignment horizontal="center" vertical="center"/>
    </xf>
    <xf numFmtId="0" fontId="48" fillId="12" borderId="99" xfId="0" applyFont="1" applyFill="1" applyBorder="1" applyAlignment="1">
      <alignment horizontal="center" vertical="center" wrapText="1"/>
    </xf>
    <xf numFmtId="0" fontId="17" fillId="8" borderId="13" xfId="0" applyFont="1" applyFill="1" applyBorder="1" applyAlignment="1">
      <alignment horizontal="left" vertical="center" wrapText="1"/>
    </xf>
    <xf numFmtId="0" fontId="17" fillId="8" borderId="113" xfId="0" applyFont="1" applyFill="1" applyBorder="1" applyAlignment="1">
      <alignment horizontal="left" vertical="center" wrapText="1"/>
    </xf>
    <xf numFmtId="0" fontId="27" fillId="0" borderId="5" xfId="0" applyFont="1" applyBorder="1" applyAlignment="1">
      <alignment horizontal="center" vertical="center"/>
    </xf>
    <xf numFmtId="0" fontId="16" fillId="0" borderId="92" xfId="0" applyFont="1" applyBorder="1" applyAlignment="1">
      <alignment horizontal="center" vertical="center"/>
    </xf>
    <xf numFmtId="0" fontId="16" fillId="0" borderId="108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109" xfId="0" applyFont="1" applyBorder="1" applyAlignment="1">
      <alignment horizontal="center" vertical="center"/>
    </xf>
    <xf numFmtId="0" fontId="16" fillId="0" borderId="110" xfId="0" applyFont="1" applyBorder="1" applyAlignment="1">
      <alignment horizontal="center" vertical="center"/>
    </xf>
    <xf numFmtId="0" fontId="16" fillId="0" borderId="72" xfId="0" applyFont="1" applyBorder="1" applyAlignment="1">
      <alignment horizontal="center" vertical="center"/>
    </xf>
    <xf numFmtId="0" fontId="16" fillId="0" borderId="111" xfId="0" applyFont="1" applyBorder="1" applyAlignment="1">
      <alignment horizontal="center" vertical="center"/>
    </xf>
    <xf numFmtId="0" fontId="17" fillId="8" borderId="115" xfId="0" applyFont="1" applyFill="1" applyBorder="1" applyAlignment="1">
      <alignment horizontal="left" vertical="center" wrapText="1"/>
    </xf>
    <xf numFmtId="0" fontId="17" fillId="8" borderId="116" xfId="0" applyFont="1" applyFill="1" applyBorder="1" applyAlignment="1">
      <alignment horizontal="left" vertical="center" wrapText="1"/>
    </xf>
    <xf numFmtId="0" fontId="19" fillId="8" borderId="13" xfId="0" applyFont="1" applyFill="1" applyBorder="1" applyAlignment="1">
      <alignment horizontal="left" vertical="center" wrapText="1"/>
    </xf>
    <xf numFmtId="0" fontId="47" fillId="12" borderId="117" xfId="0" applyFont="1" applyFill="1" applyBorder="1" applyAlignment="1">
      <alignment horizontal="center" vertical="center" wrapText="1"/>
    </xf>
    <xf numFmtId="0" fontId="47" fillId="12" borderId="118" xfId="0" applyFont="1" applyFill="1" applyBorder="1" applyAlignment="1">
      <alignment horizontal="center" vertical="center" wrapText="1"/>
    </xf>
    <xf numFmtId="0" fontId="47" fillId="12" borderId="119" xfId="0" applyFont="1" applyFill="1" applyBorder="1" applyAlignment="1">
      <alignment horizontal="center" vertical="center" wrapText="1"/>
    </xf>
    <xf numFmtId="0" fontId="48" fillId="12" borderId="101" xfId="0" applyFont="1" applyFill="1" applyBorder="1" applyAlignment="1">
      <alignment vertical="center"/>
    </xf>
    <xf numFmtId="0" fontId="48" fillId="12" borderId="120" xfId="0" applyFont="1" applyFill="1" applyBorder="1" applyAlignment="1">
      <alignment vertical="center"/>
    </xf>
    <xf numFmtId="0" fontId="48" fillId="12" borderId="121" xfId="0" applyFont="1" applyFill="1" applyBorder="1" applyAlignment="1">
      <alignment vertical="center"/>
    </xf>
    <xf numFmtId="0" fontId="47" fillId="12" borderId="101" xfId="0" applyFont="1" applyFill="1" applyBorder="1" applyAlignment="1">
      <alignment horizontal="center" vertical="center"/>
    </xf>
    <xf numFmtId="0" fontId="47" fillId="12" borderId="120" xfId="0" applyFont="1" applyFill="1" applyBorder="1" applyAlignment="1">
      <alignment horizontal="center" vertical="center"/>
    </xf>
    <xf numFmtId="0" fontId="47" fillId="12" borderId="121" xfId="0" applyFont="1" applyFill="1" applyBorder="1" applyAlignment="1">
      <alignment horizontal="center" vertical="center"/>
    </xf>
    <xf numFmtId="0" fontId="49" fillId="12" borderId="101" xfId="0" applyFont="1" applyFill="1" applyBorder="1" applyAlignment="1">
      <alignment horizontal="center" vertical="center" wrapText="1"/>
    </xf>
    <xf numFmtId="0" fontId="49" fillId="12" borderId="102" xfId="0" applyFont="1" applyFill="1" applyBorder="1" applyAlignment="1">
      <alignment horizontal="center" vertical="center" wrapText="1"/>
    </xf>
    <xf numFmtId="0" fontId="48" fillId="12" borderId="103" xfId="0" applyFont="1" applyFill="1" applyBorder="1" applyAlignment="1">
      <alignment horizontal="center" vertical="center" wrapText="1"/>
    </xf>
    <xf numFmtId="0" fontId="48" fillId="12" borderId="104" xfId="0" applyFont="1" applyFill="1" applyBorder="1" applyAlignment="1">
      <alignment horizontal="center" vertical="center" wrapText="1"/>
    </xf>
    <xf numFmtId="0" fontId="49" fillId="12" borderId="101" xfId="0" applyFont="1" applyFill="1" applyBorder="1" applyAlignment="1">
      <alignment horizontal="center" vertical="center"/>
    </xf>
    <xf numFmtId="0" fontId="49" fillId="12" borderId="120" xfId="0" applyFont="1" applyFill="1" applyBorder="1" applyAlignment="1">
      <alignment horizontal="center" vertical="center"/>
    </xf>
    <xf numFmtId="0" fontId="49" fillId="12" borderId="121" xfId="0" applyFont="1" applyFill="1" applyBorder="1" applyAlignment="1">
      <alignment horizontal="center" vertical="center"/>
    </xf>
    <xf numFmtId="0" fontId="48" fillId="12" borderId="122" xfId="0" applyFont="1" applyFill="1" applyBorder="1" applyAlignment="1">
      <alignment horizontal="center" vertical="center" wrapText="1"/>
    </xf>
    <xf numFmtId="0" fontId="48" fillId="12" borderId="123" xfId="0" applyFont="1" applyFill="1" applyBorder="1" applyAlignment="1">
      <alignment horizontal="center" vertical="center" wrapText="1"/>
    </xf>
    <xf numFmtId="0" fontId="46" fillId="12" borderId="5" xfId="0" applyFont="1" applyFill="1" applyBorder="1" applyAlignment="1">
      <alignment horizontal="center"/>
    </xf>
    <xf numFmtId="0" fontId="46" fillId="12" borderId="124" xfId="0" applyFont="1" applyFill="1" applyBorder="1" applyAlignment="1">
      <alignment horizontal="center"/>
    </xf>
    <xf numFmtId="0" fontId="46" fillId="12" borderId="7" xfId="0" applyFont="1" applyFill="1" applyBorder="1" applyAlignment="1">
      <alignment horizontal="center"/>
    </xf>
    <xf numFmtId="0" fontId="46" fillId="12" borderId="100" xfId="0" applyFont="1" applyFill="1" applyBorder="1" applyAlignment="1">
      <alignment horizontal="center"/>
    </xf>
    <xf numFmtId="0" fontId="46" fillId="12" borderId="9" xfId="0" applyFont="1" applyFill="1" applyBorder="1" applyAlignment="1">
      <alignment horizontal="center"/>
    </xf>
    <xf numFmtId="0" fontId="46" fillId="12" borderId="125" xfId="0" applyFont="1" applyFill="1" applyBorder="1" applyAlignment="1">
      <alignment horizontal="center"/>
    </xf>
    <xf numFmtId="0" fontId="40" fillId="0" borderId="126" xfId="0" applyFont="1" applyBorder="1" applyAlignment="1">
      <alignment horizontal="center" vertical="center"/>
    </xf>
    <xf numFmtId="0" fontId="40" fillId="0" borderId="127" xfId="0" applyFont="1" applyBorder="1" applyAlignment="1">
      <alignment horizontal="center" vertical="center"/>
    </xf>
    <xf numFmtId="0" fontId="40" fillId="0" borderId="128" xfId="0" applyFont="1" applyBorder="1" applyAlignment="1">
      <alignment horizontal="center" vertical="center"/>
    </xf>
    <xf numFmtId="0" fontId="40" fillId="0" borderId="112" xfId="0" applyFont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13" xfId="0" applyFont="1" applyBorder="1" applyAlignment="1">
      <alignment horizontal="center" vertical="center"/>
    </xf>
    <xf numFmtId="14" fontId="33" fillId="0" borderId="27" xfId="0" applyNumberFormat="1" applyFont="1" applyBorder="1" applyAlignment="1" applyProtection="1">
      <alignment horizontal="center" vertical="center" wrapText="1"/>
      <protection locked="0"/>
    </xf>
    <xf numFmtId="0" fontId="33" fillId="0" borderId="32" xfId="0" applyFont="1" applyBorder="1" applyAlignment="1" applyProtection="1">
      <alignment horizontal="center" vertical="center" wrapText="1"/>
      <protection locked="0"/>
    </xf>
    <xf numFmtId="0" fontId="33" fillId="0" borderId="41" xfId="0" applyFont="1" applyBorder="1" applyAlignment="1" applyProtection="1">
      <alignment horizontal="center" vertical="center" wrapText="1"/>
      <protection locked="0"/>
    </xf>
    <xf numFmtId="0" fontId="32" fillId="10" borderId="134" xfId="0" applyFont="1" applyFill="1" applyBorder="1" applyAlignment="1" applyProtection="1">
      <alignment horizontal="left" vertical="center" wrapText="1"/>
      <protection locked="0"/>
    </xf>
    <xf numFmtId="0" fontId="32" fillId="10" borderId="47" xfId="0" applyFont="1" applyFill="1" applyBorder="1" applyAlignment="1" applyProtection="1">
      <alignment horizontal="left" vertical="center" wrapText="1"/>
      <protection locked="0"/>
    </xf>
    <xf numFmtId="0" fontId="32" fillId="10" borderId="135" xfId="0" applyFont="1" applyFill="1" applyBorder="1" applyAlignment="1" applyProtection="1">
      <alignment horizontal="left" vertical="center" wrapText="1"/>
      <protection locked="0"/>
    </xf>
    <xf numFmtId="0" fontId="33" fillId="0" borderId="20" xfId="0" applyFont="1" applyBorder="1" applyAlignment="1" applyProtection="1">
      <alignment horizontal="center"/>
      <protection locked="0"/>
    </xf>
    <xf numFmtId="0" fontId="32" fillId="8" borderId="21" xfId="0" applyFont="1" applyFill="1" applyBorder="1" applyAlignment="1" applyProtection="1">
      <alignment horizontal="center" vertical="center"/>
      <protection locked="0"/>
    </xf>
    <xf numFmtId="0" fontId="33" fillId="8" borderId="21" xfId="0" applyFont="1" applyFill="1" applyBorder="1" applyAlignment="1" applyProtection="1">
      <alignment horizontal="center"/>
      <protection locked="0"/>
    </xf>
    <xf numFmtId="9" fontId="33" fillId="0" borderId="27" xfId="0" applyNumberFormat="1" applyFont="1" applyBorder="1" applyAlignment="1" applyProtection="1">
      <alignment horizontal="center" vertical="center" wrapText="1"/>
      <protection locked="0"/>
    </xf>
    <xf numFmtId="0" fontId="32" fillId="9" borderId="142" xfId="0" applyFont="1" applyFill="1" applyBorder="1" applyAlignment="1" applyProtection="1">
      <alignment horizontal="center" vertical="center" wrapText="1"/>
      <protection locked="0"/>
    </xf>
    <xf numFmtId="0" fontId="33" fillId="0" borderId="27" xfId="0" applyFont="1" applyBorder="1" applyAlignment="1" applyProtection="1">
      <alignment horizontal="center" vertical="center" wrapText="1"/>
      <protection locked="0"/>
    </xf>
    <xf numFmtId="0" fontId="33" fillId="0" borderId="43" xfId="0" applyFont="1" applyBorder="1" applyAlignment="1" applyProtection="1">
      <alignment horizontal="center" vertical="center" wrapText="1"/>
      <protection locked="0"/>
    </xf>
    <xf numFmtId="0" fontId="33" fillId="0" borderId="45" xfId="0" applyFont="1" applyBorder="1" applyAlignment="1" applyProtection="1">
      <alignment horizontal="center" vertical="center" wrapText="1"/>
      <protection locked="0"/>
    </xf>
    <xf numFmtId="0" fontId="33" fillId="0" borderId="42" xfId="0" applyFont="1" applyBorder="1" applyAlignment="1" applyProtection="1">
      <alignment horizontal="center" vertical="center" wrapText="1"/>
      <protection locked="0"/>
    </xf>
    <xf numFmtId="0" fontId="32" fillId="9" borderId="136" xfId="0" applyFont="1" applyFill="1" applyBorder="1" applyAlignment="1" applyProtection="1">
      <alignment horizontal="center" vertical="center" wrapText="1"/>
      <protection locked="0"/>
    </xf>
    <xf numFmtId="0" fontId="32" fillId="9" borderId="138" xfId="0" applyFont="1" applyFill="1" applyBorder="1" applyAlignment="1" applyProtection="1">
      <alignment horizontal="center" vertical="center" wrapText="1"/>
      <protection locked="0"/>
    </xf>
    <xf numFmtId="0" fontId="32" fillId="9" borderId="140" xfId="0" applyFont="1" applyFill="1" applyBorder="1" applyAlignment="1" applyProtection="1">
      <alignment horizontal="center" vertical="center" wrapText="1"/>
      <protection locked="0"/>
    </xf>
    <xf numFmtId="9" fontId="33" fillId="0" borderId="137" xfId="0" applyNumberFormat="1" applyFont="1" applyBorder="1" applyAlignment="1" applyProtection="1">
      <alignment horizontal="center" vertical="center" wrapText="1"/>
      <protection locked="0"/>
    </xf>
    <xf numFmtId="0" fontId="33" fillId="0" borderId="139" xfId="0" applyFont="1" applyBorder="1" applyAlignment="1" applyProtection="1">
      <alignment horizontal="center" vertical="center" wrapText="1"/>
      <protection locked="0"/>
    </xf>
    <xf numFmtId="0" fontId="33" fillId="0" borderId="141" xfId="0" applyFont="1" applyBorder="1" applyAlignment="1" applyProtection="1">
      <alignment horizontal="center" vertical="center" wrapText="1"/>
      <protection locked="0"/>
    </xf>
    <xf numFmtId="14" fontId="33" fillId="0" borderId="30" xfId="0" applyNumberFormat="1" applyFont="1" applyBorder="1" applyAlignment="1" applyProtection="1">
      <alignment horizontal="center"/>
      <protection locked="0"/>
    </xf>
    <xf numFmtId="0" fontId="33" fillId="0" borderId="30" xfId="0" applyFont="1" applyBorder="1" applyAlignment="1" applyProtection="1">
      <alignment horizontal="center"/>
      <protection locked="0"/>
    </xf>
    <xf numFmtId="9" fontId="33" fillId="0" borderId="43" xfId="0" applyNumberFormat="1" applyFont="1" applyBorder="1" applyAlignment="1" applyProtection="1">
      <alignment horizontal="center" vertical="center" wrapText="1"/>
      <protection locked="0"/>
    </xf>
    <xf numFmtId="0" fontId="21" fillId="10" borderId="129" xfId="0" applyFont="1" applyFill="1" applyBorder="1" applyAlignment="1">
      <alignment horizontal="center" vertical="center"/>
    </xf>
    <xf numFmtId="0" fontId="21" fillId="10" borderId="62" xfId="0" applyFont="1" applyFill="1" applyBorder="1" applyAlignment="1">
      <alignment horizontal="center" vertical="center"/>
    </xf>
    <xf numFmtId="0" fontId="21" fillId="10" borderId="130" xfId="0" applyFont="1" applyFill="1" applyBorder="1" applyAlignment="1">
      <alignment horizontal="center" vertical="center"/>
    </xf>
    <xf numFmtId="0" fontId="32" fillId="9" borderId="90" xfId="0" applyFont="1" applyFill="1" applyBorder="1" applyAlignment="1">
      <alignment horizontal="center" vertical="center" wrapText="1"/>
    </xf>
    <xf numFmtId="0" fontId="32" fillId="9" borderId="51" xfId="0" applyFont="1" applyFill="1" applyBorder="1" applyAlignment="1">
      <alignment horizontal="center" vertical="center" wrapText="1"/>
    </xf>
    <xf numFmtId="0" fontId="32" fillId="9" borderId="91" xfId="0" applyFont="1" applyFill="1" applyBorder="1" applyAlignment="1">
      <alignment horizontal="center" vertical="center" wrapText="1"/>
    </xf>
    <xf numFmtId="0" fontId="32" fillId="9" borderId="132" xfId="0" applyFont="1" applyFill="1" applyBorder="1" applyAlignment="1">
      <alignment horizontal="center" vertical="center" wrapText="1"/>
    </xf>
    <xf numFmtId="0" fontId="32" fillId="9" borderId="131" xfId="0" applyFont="1" applyFill="1" applyBorder="1" applyAlignment="1">
      <alignment horizontal="center" vertical="center"/>
    </xf>
    <xf numFmtId="0" fontId="32" fillId="9" borderId="133" xfId="0" applyFont="1" applyFill="1" applyBorder="1" applyAlignment="1">
      <alignment horizontal="center" vertical="center"/>
    </xf>
    <xf numFmtId="49" fontId="48" fillId="12" borderId="98" xfId="0" applyNumberFormat="1" applyFont="1" applyFill="1" applyBorder="1" applyAlignment="1">
      <alignment horizontal="center" vertical="center" wrapText="1"/>
    </xf>
    <xf numFmtId="0" fontId="46" fillId="12" borderId="147" xfId="0" applyFont="1" applyFill="1" applyBorder="1" applyAlignment="1">
      <alignment horizontal="center"/>
    </xf>
    <xf numFmtId="0" fontId="46" fillId="12" borderId="93" xfId="0" applyFont="1" applyFill="1" applyBorder="1" applyAlignment="1">
      <alignment horizontal="center"/>
    </xf>
    <xf numFmtId="0" fontId="46" fillId="12" borderId="148" xfId="0" applyFont="1" applyFill="1" applyBorder="1" applyAlignment="1">
      <alignment horizontal="center"/>
    </xf>
    <xf numFmtId="0" fontId="46" fillId="12" borderId="95" xfId="0" applyFont="1" applyFill="1" applyBorder="1" applyAlignment="1">
      <alignment horizontal="center"/>
    </xf>
    <xf numFmtId="0" fontId="46" fillId="12" borderId="149" xfId="0" applyFont="1" applyFill="1" applyBorder="1" applyAlignment="1">
      <alignment horizontal="center"/>
    </xf>
    <xf numFmtId="0" fontId="46" fillId="12" borderId="98" xfId="0" applyFont="1" applyFill="1" applyBorder="1" applyAlignment="1">
      <alignment horizontal="center"/>
    </xf>
    <xf numFmtId="0" fontId="22" fillId="9" borderId="142" xfId="0" applyFont="1" applyFill="1" applyBorder="1" applyAlignment="1" applyProtection="1">
      <alignment horizontal="center" vertical="center" wrapText="1"/>
      <protection locked="0"/>
    </xf>
    <xf numFmtId="0" fontId="25" fillId="0" borderId="43" xfId="0" applyFont="1" applyBorder="1" applyAlignment="1" applyProtection="1">
      <alignment horizontal="center" vertical="center" wrapText="1"/>
      <protection locked="0"/>
    </xf>
    <xf numFmtId="0" fontId="25" fillId="0" borderId="45" xfId="0" applyFont="1" applyBorder="1" applyAlignment="1" applyProtection="1">
      <alignment horizontal="center" vertical="center" wrapText="1"/>
      <protection locked="0"/>
    </xf>
    <xf numFmtId="0" fontId="25" fillId="0" borderId="27" xfId="0" applyFont="1" applyBorder="1" applyAlignment="1" applyProtection="1">
      <alignment horizontal="center" vertical="center" wrapText="1"/>
      <protection locked="0"/>
    </xf>
    <xf numFmtId="0" fontId="25" fillId="0" borderId="32" xfId="0" applyFont="1" applyBorder="1" applyAlignment="1" applyProtection="1">
      <alignment horizontal="center" vertical="center" wrapText="1"/>
      <protection locked="0"/>
    </xf>
    <xf numFmtId="0" fontId="25" fillId="0" borderId="41" xfId="0" applyFont="1" applyBorder="1" applyAlignment="1" applyProtection="1">
      <alignment horizontal="center" vertical="center" wrapText="1"/>
      <protection locked="0"/>
    </xf>
    <xf numFmtId="0" fontId="25" fillId="0" borderId="35" xfId="0" applyFont="1" applyBorder="1" applyAlignment="1" applyProtection="1">
      <alignment horizontal="center" vertical="center" wrapText="1"/>
      <protection locked="0"/>
    </xf>
    <xf numFmtId="0" fontId="25" fillId="0" borderId="36" xfId="0" applyFont="1" applyBorder="1" applyAlignment="1" applyProtection="1">
      <alignment horizontal="center" vertical="center" wrapText="1"/>
      <protection locked="0"/>
    </xf>
    <xf numFmtId="0" fontId="25" fillId="0" borderId="39" xfId="0" applyFont="1" applyBorder="1" applyAlignment="1" applyProtection="1">
      <alignment horizontal="center" vertical="center" wrapText="1"/>
      <protection locked="0"/>
    </xf>
    <xf numFmtId="0" fontId="39" fillId="10" borderId="134" xfId="0" applyFont="1" applyFill="1" applyBorder="1" applyAlignment="1" applyProtection="1">
      <alignment horizontal="left" vertical="center" wrapText="1"/>
      <protection locked="0"/>
    </xf>
    <xf numFmtId="0" fontId="39" fillId="10" borderId="47" xfId="0" applyFont="1" applyFill="1" applyBorder="1" applyAlignment="1" applyProtection="1">
      <alignment horizontal="left" vertical="center" wrapText="1"/>
      <protection locked="0"/>
    </xf>
    <xf numFmtId="0" fontId="39" fillId="10" borderId="135" xfId="0" applyFont="1" applyFill="1" applyBorder="1" applyAlignment="1" applyProtection="1">
      <alignment horizontal="left" vertical="center" wrapText="1"/>
      <protection locked="0"/>
    </xf>
    <xf numFmtId="0" fontId="22" fillId="9" borderId="136" xfId="0" applyFont="1" applyFill="1" applyBorder="1" applyAlignment="1" applyProtection="1">
      <alignment horizontal="center" vertical="center" wrapText="1"/>
      <protection locked="0"/>
    </xf>
    <xf numFmtId="0" fontId="22" fillId="9" borderId="138" xfId="0" applyFont="1" applyFill="1" applyBorder="1" applyAlignment="1" applyProtection="1">
      <alignment horizontal="center" vertical="center" wrapText="1"/>
      <protection locked="0"/>
    </xf>
    <xf numFmtId="0" fontId="22" fillId="9" borderId="140" xfId="0" applyFont="1" applyFill="1" applyBorder="1" applyAlignment="1" applyProtection="1">
      <alignment horizontal="center" vertical="center" wrapText="1"/>
      <protection locked="0"/>
    </xf>
    <xf numFmtId="0" fontId="25" fillId="0" borderId="53" xfId="0" applyFont="1" applyBorder="1" applyAlignment="1" applyProtection="1">
      <alignment horizontal="center" vertical="center" wrapText="1"/>
      <protection locked="0"/>
    </xf>
    <xf numFmtId="0" fontId="25" fillId="0" borderId="160" xfId="0" applyFont="1" applyBorder="1" applyAlignment="1" applyProtection="1">
      <alignment horizontal="center" vertical="center" wrapText="1"/>
      <protection locked="0"/>
    </xf>
    <xf numFmtId="0" fontId="25" fillId="0" borderId="23" xfId="0" applyFont="1" applyBorder="1" applyAlignment="1" applyProtection="1">
      <alignment horizontal="center" vertical="center" wrapText="1"/>
      <protection locked="0"/>
    </xf>
    <xf numFmtId="0" fontId="25" fillId="0" borderId="109" xfId="0" applyFont="1" applyBorder="1" applyAlignment="1" applyProtection="1">
      <alignment horizontal="center" vertical="center" wrapText="1"/>
      <protection locked="0"/>
    </xf>
    <xf numFmtId="0" fontId="25" fillId="0" borderId="46" xfId="0" applyFont="1" applyBorder="1" applyAlignment="1" applyProtection="1">
      <alignment horizontal="center" vertical="center" wrapText="1"/>
      <protection locked="0"/>
    </xf>
    <xf numFmtId="0" fontId="25" fillId="0" borderId="161" xfId="0" applyFont="1" applyBorder="1" applyAlignment="1" applyProtection="1">
      <alignment horizontal="center" vertical="center" wrapText="1"/>
      <protection locked="0"/>
    </xf>
    <xf numFmtId="14" fontId="25" fillId="0" borderId="27" xfId="0" applyNumberFormat="1" applyFont="1" applyBorder="1" applyAlignment="1" applyProtection="1">
      <alignment horizontal="center" vertical="center" wrapText="1"/>
      <protection locked="0"/>
    </xf>
    <xf numFmtId="9" fontId="25" fillId="0" borderId="27" xfId="0" applyNumberFormat="1" applyFont="1" applyBorder="1" applyAlignment="1" applyProtection="1">
      <alignment horizontal="center" vertical="center" wrapText="1"/>
      <protection locked="0"/>
    </xf>
    <xf numFmtId="0" fontId="19" fillId="0" borderId="30" xfId="0" applyFont="1" applyBorder="1" applyAlignment="1" applyProtection="1">
      <alignment horizontal="center"/>
      <protection locked="0"/>
    </xf>
    <xf numFmtId="0" fontId="19" fillId="8" borderId="21" xfId="0" applyFont="1" applyFill="1" applyBorder="1" applyAlignment="1" applyProtection="1">
      <alignment horizontal="center"/>
      <protection locked="0"/>
    </xf>
    <xf numFmtId="0" fontId="19" fillId="0" borderId="20" xfId="0" applyFont="1" applyBorder="1" applyAlignment="1" applyProtection="1">
      <alignment horizontal="center"/>
      <protection locked="0"/>
    </xf>
    <xf numFmtId="0" fontId="28" fillId="8" borderId="21" xfId="0" applyFont="1" applyFill="1" applyBorder="1" applyAlignment="1" applyProtection="1">
      <alignment horizontal="center" vertical="center"/>
      <protection locked="0"/>
    </xf>
    <xf numFmtId="14" fontId="25" fillId="0" borderId="43" xfId="0" applyNumberFormat="1" applyFont="1" applyBorder="1" applyAlignment="1" applyProtection="1">
      <alignment horizontal="center" vertical="center" wrapText="1"/>
      <protection locked="0"/>
    </xf>
    <xf numFmtId="9" fontId="25" fillId="0" borderId="43" xfId="0" applyNumberFormat="1" applyFont="1" applyBorder="1" applyAlignment="1" applyProtection="1">
      <alignment horizontal="center" vertical="center" wrapText="1"/>
      <protection locked="0"/>
    </xf>
    <xf numFmtId="0" fontId="40" fillId="0" borderId="5" xfId="0" applyFont="1" applyBorder="1" applyAlignment="1" applyProtection="1">
      <alignment horizontal="center" vertical="center" wrapText="1"/>
      <protection locked="0"/>
    </xf>
    <xf numFmtId="0" fontId="40" fillId="0" borderId="92" xfId="0" applyFont="1" applyBorder="1" applyAlignment="1" applyProtection="1">
      <alignment horizontal="center" vertical="center" wrapText="1"/>
      <protection locked="0"/>
    </xf>
    <xf numFmtId="0" fontId="40" fillId="0" borderId="108" xfId="0" applyFont="1" applyBorder="1" applyAlignment="1" applyProtection="1">
      <alignment horizontal="center" vertical="center" wrapText="1"/>
      <protection locked="0"/>
    </xf>
    <xf numFmtId="0" fontId="40" fillId="0" borderId="7" xfId="0" applyFont="1" applyBorder="1" applyAlignment="1" applyProtection="1">
      <alignment horizontal="center" vertical="center" wrapText="1"/>
      <protection locked="0"/>
    </xf>
    <xf numFmtId="0" fontId="40" fillId="0" borderId="0" xfId="0" applyFont="1" applyBorder="1" applyAlignment="1" applyProtection="1">
      <alignment horizontal="center" vertical="center" wrapText="1"/>
      <protection locked="0"/>
    </xf>
    <xf numFmtId="0" fontId="40" fillId="0" borderId="109" xfId="0" applyFont="1" applyBorder="1" applyAlignment="1" applyProtection="1">
      <alignment horizontal="center" vertical="center" wrapText="1"/>
      <protection locked="0"/>
    </xf>
    <xf numFmtId="0" fontId="22" fillId="9" borderId="157" xfId="0" applyFont="1" applyFill="1" applyBorder="1" applyAlignment="1">
      <alignment horizontal="center" vertical="center"/>
    </xf>
    <xf numFmtId="0" fontId="22" fillId="9" borderId="159" xfId="0" applyFont="1" applyFill="1" applyBorder="1" applyAlignment="1">
      <alignment horizontal="center" vertical="center"/>
    </xf>
    <xf numFmtId="0" fontId="23" fillId="9" borderId="38" xfId="0" applyFont="1" applyFill="1" applyBorder="1" applyAlignment="1">
      <alignment horizontal="center" vertical="center" wrapText="1"/>
    </xf>
    <xf numFmtId="0" fontId="23" fillId="9" borderId="57" xfId="0" applyFont="1" applyFill="1" applyBorder="1" applyAlignment="1">
      <alignment horizontal="center" vertical="center" wrapText="1"/>
    </xf>
    <xf numFmtId="0" fontId="23" fillId="9" borderId="26" xfId="0" applyFont="1" applyFill="1" applyBorder="1" applyAlignment="1">
      <alignment horizontal="center" vertical="center" wrapText="1"/>
    </xf>
    <xf numFmtId="0" fontId="23" fillId="9" borderId="25" xfId="0" applyFont="1" applyFill="1" applyBorder="1" applyAlignment="1">
      <alignment horizontal="center" vertical="center" wrapText="1"/>
    </xf>
    <xf numFmtId="0" fontId="23" fillId="9" borderId="21" xfId="0" applyFont="1" applyFill="1" applyBorder="1" applyAlignment="1">
      <alignment horizontal="center" vertical="center" wrapText="1"/>
    </xf>
    <xf numFmtId="0" fontId="23" fillId="9" borderId="158" xfId="0" applyFont="1" applyFill="1" applyBorder="1" applyAlignment="1">
      <alignment horizontal="center" vertical="center" wrapText="1"/>
    </xf>
    <xf numFmtId="0" fontId="23" fillId="9" borderId="19" xfId="0" applyFont="1" applyFill="1" applyBorder="1" applyAlignment="1">
      <alignment horizontal="center" vertical="center" wrapText="1"/>
    </xf>
    <xf numFmtId="0" fontId="23" fillId="9" borderId="143" xfId="0" applyFont="1" applyFill="1" applyBorder="1" applyAlignment="1">
      <alignment horizontal="center" vertical="center" wrapText="1"/>
    </xf>
    <xf numFmtId="0" fontId="25" fillId="0" borderId="42" xfId="0" applyFont="1" applyBorder="1" applyAlignment="1" applyProtection="1">
      <alignment horizontal="center" vertical="center" wrapText="1"/>
      <protection locked="0"/>
    </xf>
    <xf numFmtId="0" fontId="48" fillId="12" borderId="98" xfId="0" applyFont="1" applyFill="1" applyBorder="1" applyAlignment="1">
      <alignment horizontal="center" wrapText="1"/>
    </xf>
    <xf numFmtId="0" fontId="48" fillId="12" borderId="95" xfId="0" applyFont="1" applyFill="1" applyBorder="1" applyAlignment="1">
      <alignment vertical="center"/>
    </xf>
    <xf numFmtId="0" fontId="48" fillId="12" borderId="96" xfId="0" applyFont="1" applyFill="1" applyBorder="1" applyAlignment="1">
      <alignment vertical="center"/>
    </xf>
    <xf numFmtId="0" fontId="49" fillId="12" borderId="95" xfId="0" applyFont="1" applyFill="1" applyBorder="1" applyAlignment="1">
      <alignment horizontal="center"/>
    </xf>
    <xf numFmtId="0" fontId="49" fillId="12" borderId="96" xfId="0" applyFont="1" applyFill="1" applyBorder="1" applyAlignment="1">
      <alignment horizontal="center"/>
    </xf>
    <xf numFmtId="0" fontId="48" fillId="12" borderId="99" xfId="0" applyFont="1" applyFill="1" applyBorder="1" applyAlignment="1">
      <alignment horizontal="center" wrapText="1"/>
    </xf>
    <xf numFmtId="0" fontId="48" fillId="12" borderId="98" xfId="0" applyFont="1" applyFill="1" applyBorder="1" applyAlignment="1">
      <alignment horizontal="center"/>
    </xf>
    <xf numFmtId="0" fontId="49" fillId="12" borderId="95" xfId="0" applyFont="1" applyFill="1" applyBorder="1" applyAlignment="1">
      <alignment horizontal="center" wrapText="1"/>
    </xf>
    <xf numFmtId="49" fontId="48" fillId="12" borderId="98" xfId="0" applyNumberFormat="1" applyFont="1" applyFill="1" applyBorder="1" applyAlignment="1">
      <alignment horizontal="center" wrapText="1"/>
    </xf>
    <xf numFmtId="9" fontId="25" fillId="0" borderId="45" xfId="0" applyNumberFormat="1" applyFont="1" applyBorder="1" applyAlignment="1" applyProtection="1">
      <alignment horizontal="center" vertical="center" wrapText="1"/>
      <protection locked="0"/>
    </xf>
    <xf numFmtId="9" fontId="25" fillId="0" borderId="54" xfId="0" applyNumberFormat="1" applyFont="1" applyBorder="1" applyAlignment="1" applyProtection="1">
      <alignment horizontal="center" vertical="center" wrapText="1"/>
      <protection locked="0"/>
    </xf>
    <xf numFmtId="9" fontId="25" fillId="0" borderId="55" xfId="0" applyNumberFormat="1" applyFont="1" applyBorder="1" applyAlignment="1" applyProtection="1">
      <alignment horizontal="center" vertical="center" wrapText="1"/>
      <protection locked="0"/>
    </xf>
    <xf numFmtId="0" fontId="25" fillId="0" borderId="164" xfId="0" applyFont="1" applyBorder="1" applyAlignment="1" applyProtection="1">
      <alignment horizontal="center" vertical="center" wrapText="1"/>
      <protection locked="0"/>
    </xf>
    <xf numFmtId="0" fontId="25" fillId="0" borderId="165" xfId="0" applyFont="1" applyBorder="1" applyAlignment="1" applyProtection="1">
      <alignment horizontal="center" vertical="center" wrapText="1"/>
      <protection locked="0"/>
    </xf>
    <xf numFmtId="0" fontId="25" fillId="0" borderId="166" xfId="0" applyFont="1" applyBorder="1" applyAlignment="1" applyProtection="1">
      <alignment horizontal="center" vertical="center" wrapText="1"/>
      <protection locked="0"/>
    </xf>
    <xf numFmtId="9" fontId="25" fillId="0" borderId="44" xfId="1" applyFont="1" applyBorder="1" applyAlignment="1" applyProtection="1">
      <alignment horizontal="center" vertical="center" wrapText="1"/>
    </xf>
    <xf numFmtId="9" fontId="25" fillId="0" borderId="43" xfId="1" applyFont="1" applyBorder="1" applyAlignment="1" applyProtection="1">
      <alignment horizontal="center" vertical="center" wrapText="1"/>
      <protection locked="0"/>
    </xf>
    <xf numFmtId="9" fontId="25" fillId="0" borderId="45" xfId="1" applyFont="1" applyBorder="1" applyAlignment="1" applyProtection="1">
      <alignment horizontal="center" vertical="center" wrapText="1"/>
      <protection locked="0"/>
    </xf>
    <xf numFmtId="9" fontId="25" fillId="0" borderId="43" xfId="1" applyFont="1" applyFill="1" applyBorder="1" applyAlignment="1" applyProtection="1">
      <alignment horizontal="center" vertical="center" wrapText="1"/>
    </xf>
    <xf numFmtId="9" fontId="25" fillId="0" borderId="45" xfId="1" applyFont="1" applyFill="1" applyBorder="1" applyAlignment="1" applyProtection="1">
      <alignment horizontal="center" vertical="center" wrapText="1"/>
    </xf>
    <xf numFmtId="9" fontId="25" fillId="0" borderId="56" xfId="0" applyNumberFormat="1" applyFont="1" applyBorder="1" applyAlignment="1" applyProtection="1">
      <alignment horizontal="center" vertical="center" wrapText="1"/>
      <protection locked="0"/>
    </xf>
    <xf numFmtId="9" fontId="25" fillId="0" borderId="52" xfId="0" applyNumberFormat="1" applyFont="1" applyBorder="1" applyAlignment="1" applyProtection="1">
      <alignment horizontal="center" vertical="center" wrapText="1"/>
      <protection locked="0"/>
    </xf>
    <xf numFmtId="9" fontId="25" fillId="0" borderId="57" xfId="0" applyNumberFormat="1" applyFont="1" applyBorder="1" applyAlignment="1" applyProtection="1">
      <alignment horizontal="center" vertical="center" wrapText="1"/>
      <protection locked="0"/>
    </xf>
    <xf numFmtId="9" fontId="25" fillId="0" borderId="27" xfId="1" applyFont="1" applyBorder="1" applyAlignment="1" applyProtection="1">
      <alignment horizontal="center" vertical="center" wrapText="1"/>
      <protection locked="0"/>
    </xf>
    <xf numFmtId="9" fontId="25" fillId="0" borderId="32" xfId="1" applyFont="1" applyBorder="1" applyAlignment="1" applyProtection="1">
      <alignment horizontal="center" vertical="center" wrapText="1"/>
      <protection locked="0"/>
    </xf>
    <xf numFmtId="9" fontId="25" fillId="0" borderId="41" xfId="1" applyFont="1" applyBorder="1" applyAlignment="1" applyProtection="1">
      <alignment horizontal="center" vertical="center" wrapText="1"/>
      <protection locked="0"/>
    </xf>
    <xf numFmtId="9" fontId="25" fillId="0" borderId="29" xfId="1" applyFont="1" applyFill="1" applyBorder="1" applyAlignment="1" applyProtection="1">
      <alignment horizontal="center" vertical="center" wrapText="1"/>
    </xf>
    <xf numFmtId="9" fontId="25" fillId="0" borderId="37" xfId="1" applyFont="1" applyFill="1" applyBorder="1" applyAlignment="1" applyProtection="1">
      <alignment horizontal="center" vertical="center" wrapText="1"/>
    </xf>
    <xf numFmtId="9" fontId="25" fillId="0" borderId="40" xfId="1" applyFont="1" applyFill="1" applyBorder="1" applyAlignment="1" applyProtection="1">
      <alignment horizontal="center" vertical="center" wrapText="1"/>
    </xf>
    <xf numFmtId="9" fontId="25" fillId="0" borderId="16" xfId="1" applyFont="1" applyBorder="1" applyAlignment="1" applyProtection="1">
      <alignment horizontal="center" vertical="center" wrapText="1"/>
    </xf>
    <xf numFmtId="9" fontId="25" fillId="0" borderId="4" xfId="1" applyFont="1" applyBorder="1" applyAlignment="1" applyProtection="1">
      <alignment horizontal="center" vertical="center" wrapText="1"/>
    </xf>
    <xf numFmtId="9" fontId="25" fillId="0" borderId="11" xfId="1" applyFont="1" applyBorder="1" applyAlignment="1" applyProtection="1">
      <alignment horizontal="center" vertical="center" wrapText="1"/>
    </xf>
    <xf numFmtId="9" fontId="25" fillId="0" borderId="38" xfId="0" applyNumberFormat="1" applyFont="1" applyBorder="1" applyAlignment="1" applyProtection="1">
      <alignment horizontal="center" vertical="center" wrapText="1"/>
      <protection locked="0"/>
    </xf>
    <xf numFmtId="0" fontId="21" fillId="10" borderId="144" xfId="0" applyFont="1" applyFill="1" applyBorder="1" applyAlignment="1">
      <alignment horizontal="center" vertical="center"/>
    </xf>
    <xf numFmtId="0" fontId="21" fillId="10" borderId="17" xfId="0" applyFont="1" applyFill="1" applyBorder="1" applyAlignment="1">
      <alignment horizontal="center" vertical="center"/>
    </xf>
    <xf numFmtId="0" fontId="21" fillId="10" borderId="145" xfId="0" applyFont="1" applyFill="1" applyBorder="1" applyAlignment="1">
      <alignment horizontal="center" vertical="center"/>
    </xf>
    <xf numFmtId="0" fontId="23" fillId="9" borderId="31" xfId="0" applyFont="1" applyFill="1" applyBorder="1" applyAlignment="1">
      <alignment horizontal="center" vertical="center" wrapText="1"/>
    </xf>
    <xf numFmtId="0" fontId="23" fillId="9" borderId="34" xfId="0" applyFont="1" applyFill="1" applyBorder="1" applyAlignment="1">
      <alignment horizontal="center" vertical="center" wrapText="1"/>
    </xf>
    <xf numFmtId="0" fontId="23" fillId="9" borderId="28" xfId="0" applyFont="1" applyFill="1" applyBorder="1" applyAlignment="1">
      <alignment horizontal="center" vertical="center" wrapText="1"/>
    </xf>
    <xf numFmtId="0" fontId="23" fillId="9" borderId="33" xfId="0" applyFont="1" applyFill="1" applyBorder="1" applyAlignment="1">
      <alignment horizontal="center" vertical="center" wrapText="1"/>
    </xf>
    <xf numFmtId="0" fontId="40" fillId="0" borderId="5" xfId="0" applyFont="1" applyFill="1" applyBorder="1" applyAlignment="1">
      <alignment horizontal="center" vertical="center"/>
    </xf>
    <xf numFmtId="0" fontId="22" fillId="0" borderId="92" xfId="0" applyFont="1" applyFill="1" applyBorder="1" applyAlignment="1">
      <alignment horizontal="center" vertical="center"/>
    </xf>
    <xf numFmtId="0" fontId="22" fillId="0" borderId="108" xfId="0" applyFont="1" applyFill="1" applyBorder="1" applyAlignment="1">
      <alignment horizontal="center" vertical="center"/>
    </xf>
    <xf numFmtId="0" fontId="22" fillId="0" borderId="162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2" fillId="0" borderId="161" xfId="0" applyFont="1" applyFill="1" applyBorder="1" applyAlignment="1">
      <alignment horizontal="center" vertical="center"/>
    </xf>
    <xf numFmtId="0" fontId="23" fillId="9" borderId="51" xfId="0" applyFont="1" applyFill="1" applyBorder="1" applyAlignment="1">
      <alignment horizontal="center" vertical="center" wrapText="1"/>
    </xf>
    <xf numFmtId="2" fontId="23" fillId="9" borderId="28" xfId="0" applyNumberFormat="1" applyFont="1" applyFill="1" applyBorder="1" applyAlignment="1">
      <alignment horizontal="center" vertical="center" wrapText="1"/>
    </xf>
    <xf numFmtId="2" fontId="23" fillId="9" borderId="33" xfId="0" applyNumberFormat="1" applyFont="1" applyFill="1" applyBorder="1" applyAlignment="1">
      <alignment horizontal="center" vertical="center" wrapText="1"/>
    </xf>
    <xf numFmtId="0" fontId="23" fillId="9" borderId="163" xfId="0" applyFont="1" applyFill="1" applyBorder="1" applyAlignment="1">
      <alignment horizontal="center" vertical="center" wrapText="1"/>
    </xf>
    <xf numFmtId="0" fontId="19" fillId="0" borderId="43" xfId="0" applyFont="1" applyBorder="1" applyAlignment="1">
      <alignment horizontal="center" vertical="center" wrapText="1"/>
    </xf>
    <xf numFmtId="164" fontId="16" fillId="0" borderId="45" xfId="0" applyNumberFormat="1" applyFont="1" applyBorder="1" applyAlignment="1">
      <alignment horizontal="center" vertical="center"/>
    </xf>
    <xf numFmtId="164" fontId="16" fillId="0" borderId="54" xfId="0" applyNumberFormat="1" applyFont="1" applyBorder="1" applyAlignment="1">
      <alignment horizontal="center" vertical="center"/>
    </xf>
    <xf numFmtId="164" fontId="16" fillId="0" borderId="58" xfId="0" applyNumberFormat="1" applyFont="1" applyBorder="1" applyAlignment="1">
      <alignment horizontal="center" vertical="center"/>
    </xf>
    <xf numFmtId="0" fontId="19" fillId="0" borderId="59" xfId="0" applyFont="1" applyBorder="1" applyAlignment="1">
      <alignment horizontal="center" vertical="center" wrapText="1"/>
    </xf>
    <xf numFmtId="0" fontId="42" fillId="10" borderId="43" xfId="0" applyFont="1" applyFill="1" applyBorder="1" applyAlignment="1">
      <alignment horizontal="center" vertical="center" wrapText="1"/>
    </xf>
    <xf numFmtId="0" fontId="19" fillId="0" borderId="49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84" xfId="0" applyFont="1" applyBorder="1" applyAlignment="1">
      <alignment horizontal="left" vertical="center" wrapText="1"/>
    </xf>
    <xf numFmtId="0" fontId="16" fillId="0" borderId="45" xfId="0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 wrapText="1"/>
    </xf>
    <xf numFmtId="0" fontId="16" fillId="0" borderId="58" xfId="0" applyFont="1" applyBorder="1" applyAlignment="1">
      <alignment horizontal="center" vertical="center" wrapText="1"/>
    </xf>
    <xf numFmtId="0" fontId="26" fillId="9" borderId="43" xfId="0" applyFont="1" applyFill="1" applyBorder="1" applyAlignment="1">
      <alignment horizontal="center" vertical="center" wrapText="1"/>
    </xf>
    <xf numFmtId="0" fontId="16" fillId="9" borderId="43" xfId="0" applyFont="1" applyFill="1" applyBorder="1" applyAlignment="1">
      <alignment horizontal="center" vertical="center" wrapText="1"/>
    </xf>
    <xf numFmtId="0" fontId="19" fillId="0" borderId="43" xfId="0" applyFont="1" applyBorder="1" applyAlignment="1">
      <alignment horizontal="left"/>
    </xf>
    <xf numFmtId="0" fontId="19" fillId="0" borderId="59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0" fontId="19" fillId="0" borderId="74" xfId="0" applyFont="1" applyBorder="1" applyAlignment="1">
      <alignment horizontal="center" vertical="center"/>
    </xf>
    <xf numFmtId="0" fontId="19" fillId="0" borderId="66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 wrapText="1"/>
    </xf>
    <xf numFmtId="0" fontId="19" fillId="0" borderId="45" xfId="0" applyFont="1" applyBorder="1" applyAlignment="1">
      <alignment horizontal="left" vertical="center" wrapText="1"/>
    </xf>
    <xf numFmtId="0" fontId="19" fillId="0" borderId="54" xfId="0" applyFont="1" applyBorder="1" applyAlignment="1">
      <alignment horizontal="left" vertical="center" wrapText="1"/>
    </xf>
    <xf numFmtId="0" fontId="19" fillId="0" borderId="58" xfId="0" applyFont="1" applyBorder="1" applyAlignment="1">
      <alignment horizontal="left" vertical="center" wrapText="1"/>
    </xf>
    <xf numFmtId="0" fontId="19" fillId="0" borderId="43" xfId="0" applyFont="1" applyBorder="1" applyAlignment="1">
      <alignment horizontal="left" vertical="center" wrapText="1"/>
    </xf>
    <xf numFmtId="0" fontId="16" fillId="0" borderId="43" xfId="0" applyFont="1" applyFill="1" applyBorder="1" applyAlignment="1">
      <alignment horizontal="center" vertical="center" wrapText="1"/>
    </xf>
    <xf numFmtId="0" fontId="16" fillId="0" borderId="43" xfId="0" applyFont="1" applyBorder="1" applyAlignment="1">
      <alignment horizontal="center" vertical="center" wrapText="1"/>
    </xf>
    <xf numFmtId="0" fontId="36" fillId="0" borderId="45" xfId="0" applyFont="1" applyBorder="1" applyAlignment="1">
      <alignment horizontal="center" vertical="center" wrapText="1"/>
    </xf>
    <xf numFmtId="0" fontId="36" fillId="0" borderId="54" xfId="0" applyFont="1" applyBorder="1" applyAlignment="1">
      <alignment horizontal="center" vertical="center" wrapText="1"/>
    </xf>
    <xf numFmtId="0" fontId="36" fillId="0" borderId="58" xfId="0" applyFont="1" applyBorder="1" applyAlignment="1">
      <alignment horizontal="center" vertical="center" wrapText="1"/>
    </xf>
    <xf numFmtId="0" fontId="16" fillId="9" borderId="59" xfId="0" applyFont="1" applyFill="1" applyBorder="1" applyAlignment="1">
      <alignment horizontal="center" vertical="center" wrapText="1"/>
    </xf>
    <xf numFmtId="164" fontId="16" fillId="0" borderId="43" xfId="0" applyNumberFormat="1" applyFont="1" applyBorder="1" applyAlignment="1">
      <alignment horizontal="center" vertical="center"/>
    </xf>
    <xf numFmtId="0" fontId="42" fillId="10" borderId="59" xfId="0" applyFont="1" applyFill="1" applyBorder="1" applyAlignment="1">
      <alignment horizontal="center" vertical="center" wrapText="1"/>
    </xf>
    <xf numFmtId="0" fontId="42" fillId="10" borderId="60" xfId="0" applyFont="1" applyFill="1" applyBorder="1" applyAlignment="1">
      <alignment horizontal="center" vertical="center" wrapText="1"/>
    </xf>
    <xf numFmtId="0" fontId="42" fillId="10" borderId="61" xfId="0" applyFont="1" applyFill="1" applyBorder="1" applyAlignment="1">
      <alignment horizontal="center" vertical="center" wrapText="1"/>
    </xf>
    <xf numFmtId="0" fontId="16" fillId="8" borderId="43" xfId="0" applyFont="1" applyFill="1" applyBorder="1" applyAlignment="1">
      <alignment horizontal="center" vertical="center" wrapText="1"/>
    </xf>
    <xf numFmtId="0" fontId="36" fillId="0" borderId="43" xfId="0" applyFont="1" applyBorder="1" applyAlignment="1">
      <alignment horizontal="center" vertical="center" wrapText="1"/>
    </xf>
    <xf numFmtId="0" fontId="39" fillId="0" borderId="48" xfId="0" applyFont="1" applyBorder="1" applyAlignment="1">
      <alignment horizontal="center" vertical="center" wrapText="1"/>
    </xf>
    <xf numFmtId="0" fontId="28" fillId="0" borderId="49" xfId="0" applyFont="1" applyBorder="1" applyAlignment="1">
      <alignment horizontal="center" vertical="center" wrapText="1"/>
    </xf>
    <xf numFmtId="0" fontId="28" fillId="0" borderId="83" xfId="0" applyFont="1" applyBorder="1" applyAlignment="1">
      <alignment horizontal="center" vertical="center" wrapText="1"/>
    </xf>
    <xf numFmtId="0" fontId="28" fillId="0" borderId="66" xfId="0" applyFont="1" applyBorder="1" applyAlignment="1">
      <alignment horizontal="center" vertical="center" wrapText="1"/>
    </xf>
    <xf numFmtId="0" fontId="28" fillId="0" borderId="84" xfId="0" applyFont="1" applyBorder="1" applyAlignment="1">
      <alignment horizontal="center" vertical="center" wrapText="1"/>
    </xf>
    <xf numFmtId="0" fontId="28" fillId="0" borderId="85" xfId="0" applyFont="1" applyBorder="1" applyAlignment="1">
      <alignment horizontal="center" vertical="center" wrapText="1"/>
    </xf>
    <xf numFmtId="0" fontId="19" fillId="8" borderId="43" xfId="0" applyFont="1" applyFill="1" applyBorder="1" applyAlignment="1">
      <alignment horizontal="left" vertical="top" wrapText="1"/>
    </xf>
    <xf numFmtId="0" fontId="19" fillId="8" borderId="43" xfId="0" applyFont="1" applyFill="1" applyBorder="1" applyAlignment="1">
      <alignment horizontal="left" vertical="top"/>
    </xf>
    <xf numFmtId="0" fontId="16" fillId="8" borderId="43" xfId="0" applyFont="1" applyFill="1" applyBorder="1" applyAlignment="1">
      <alignment horizontal="left"/>
    </xf>
    <xf numFmtId="0" fontId="19" fillId="8" borderId="43" xfId="0" applyFont="1" applyFill="1" applyBorder="1" applyAlignment="1">
      <alignment horizontal="left"/>
    </xf>
    <xf numFmtId="0" fontId="19" fillId="8" borderId="59" xfId="0" applyFont="1" applyFill="1" applyBorder="1" applyAlignment="1">
      <alignment horizontal="center"/>
    </xf>
    <xf numFmtId="0" fontId="19" fillId="8" borderId="60" xfId="0" applyFont="1" applyFill="1" applyBorder="1" applyAlignment="1">
      <alignment horizontal="center"/>
    </xf>
    <xf numFmtId="0" fontId="19" fillId="8" borderId="61" xfId="0" applyFont="1" applyFill="1" applyBorder="1" applyAlignment="1">
      <alignment horizontal="center"/>
    </xf>
    <xf numFmtId="0" fontId="16" fillId="0" borderId="59" xfId="0" applyFont="1" applyBorder="1" applyAlignment="1">
      <alignment horizontal="center" vertical="center" wrapText="1"/>
    </xf>
    <xf numFmtId="0" fontId="16" fillId="0" borderId="60" xfId="0" applyFont="1" applyBorder="1" applyAlignment="1">
      <alignment horizontal="center" vertical="center" wrapText="1"/>
    </xf>
    <xf numFmtId="0" fontId="16" fillId="0" borderId="61" xfId="0" applyFont="1" applyBorder="1" applyAlignment="1">
      <alignment horizontal="center" vertical="center" wrapText="1"/>
    </xf>
    <xf numFmtId="0" fontId="27" fillId="10" borderId="43" xfId="0" applyFont="1" applyFill="1" applyBorder="1" applyAlignment="1">
      <alignment horizontal="center" vertical="top" wrapText="1"/>
    </xf>
    <xf numFmtId="0" fontId="19" fillId="8" borderId="68" xfId="0" applyFont="1" applyFill="1" applyBorder="1" applyAlignment="1" applyProtection="1">
      <alignment horizontal="center"/>
      <protection locked="0"/>
    </xf>
    <xf numFmtId="0" fontId="19" fillId="8" borderId="69" xfId="0" applyFont="1" applyFill="1" applyBorder="1" applyAlignment="1" applyProtection="1">
      <alignment horizontal="center"/>
      <protection locked="0"/>
    </xf>
    <xf numFmtId="0" fontId="19" fillId="8" borderId="70" xfId="0" applyFont="1" applyFill="1" applyBorder="1" applyAlignment="1" applyProtection="1">
      <alignment horizontal="center"/>
      <protection locked="0"/>
    </xf>
    <xf numFmtId="0" fontId="28" fillId="8" borderId="68" xfId="0" applyFont="1" applyFill="1" applyBorder="1" applyAlignment="1" applyProtection="1">
      <alignment horizontal="center" vertical="center"/>
      <protection locked="0"/>
    </xf>
    <xf numFmtId="0" fontId="28" fillId="8" borderId="69" xfId="0" applyFont="1" applyFill="1" applyBorder="1" applyAlignment="1" applyProtection="1">
      <alignment horizontal="center" vertical="center"/>
      <protection locked="0"/>
    </xf>
    <xf numFmtId="0" fontId="28" fillId="8" borderId="70" xfId="0" applyFont="1" applyFill="1" applyBorder="1" applyAlignment="1" applyProtection="1">
      <alignment horizontal="center" vertical="center"/>
      <protection locked="0"/>
    </xf>
    <xf numFmtId="0" fontId="42" fillId="10" borderId="68" xfId="0" applyFont="1" applyFill="1" applyBorder="1" applyAlignment="1">
      <alignment horizontal="center" vertical="center" wrapText="1"/>
    </xf>
    <xf numFmtId="0" fontId="42" fillId="10" borderId="69" xfId="0" applyFont="1" applyFill="1" applyBorder="1" applyAlignment="1">
      <alignment horizontal="center" vertical="center" wrapText="1"/>
    </xf>
    <xf numFmtId="0" fontId="16" fillId="8" borderId="48" xfId="0" applyFont="1" applyFill="1" applyBorder="1" applyAlignment="1">
      <alignment horizontal="center" vertical="center" wrapText="1"/>
    </xf>
    <xf numFmtId="0" fontId="16" fillId="8" borderId="74" xfId="0" applyFont="1" applyFill="1" applyBorder="1" applyAlignment="1">
      <alignment horizontal="center" vertical="center" wrapText="1"/>
    </xf>
    <xf numFmtId="0" fontId="16" fillId="8" borderId="66" xfId="0" applyFont="1" applyFill="1" applyBorder="1" applyAlignment="1">
      <alignment horizontal="center" vertical="center" wrapText="1"/>
    </xf>
    <xf numFmtId="0" fontId="19" fillId="0" borderId="67" xfId="0" applyFont="1" applyBorder="1" applyAlignment="1">
      <alignment horizontal="center" vertical="center" wrapText="1"/>
    </xf>
    <xf numFmtId="164" fontId="16" fillId="0" borderId="89" xfId="0" applyNumberFormat="1" applyFont="1" applyBorder="1" applyAlignment="1">
      <alignment horizontal="center" vertical="center"/>
    </xf>
    <xf numFmtId="0" fontId="19" fillId="0" borderId="74" xfId="0" applyFont="1" applyBorder="1" applyAlignment="1">
      <alignment horizontal="left" vertical="center" wrapText="1"/>
    </xf>
    <xf numFmtId="0" fontId="42" fillId="10" borderId="63" xfId="0" applyFont="1" applyFill="1" applyBorder="1" applyAlignment="1">
      <alignment horizontal="center" vertical="center" wrapText="1"/>
    </xf>
    <xf numFmtId="0" fontId="42" fillId="10" borderId="62" xfId="0" applyFont="1" applyFill="1" applyBorder="1" applyAlignment="1">
      <alignment horizontal="center" vertical="center" wrapText="1"/>
    </xf>
    <xf numFmtId="0" fontId="42" fillId="10" borderId="64" xfId="0" applyFont="1" applyFill="1" applyBorder="1" applyAlignment="1">
      <alignment horizontal="center" vertical="center" wrapText="1"/>
    </xf>
    <xf numFmtId="0" fontId="46" fillId="12" borderId="92" xfId="0" applyFont="1" applyFill="1" applyBorder="1" applyAlignment="1">
      <alignment horizontal="center"/>
    </xf>
    <xf numFmtId="0" fontId="46" fillId="12" borderId="0" xfId="0" applyFont="1" applyFill="1" applyBorder="1" applyAlignment="1">
      <alignment horizontal="center"/>
    </xf>
    <xf numFmtId="0" fontId="46" fillId="12" borderId="97" xfId="0" applyFont="1" applyFill="1" applyBorder="1" applyAlignment="1">
      <alignment horizontal="center"/>
    </xf>
    <xf numFmtId="0" fontId="47" fillId="12" borderId="147" xfId="0" applyFont="1" applyFill="1" applyBorder="1" applyAlignment="1">
      <alignment horizontal="center" vertical="center" wrapText="1"/>
    </xf>
    <xf numFmtId="0" fontId="48" fillId="12" borderId="148" xfId="0" applyFont="1" applyFill="1" applyBorder="1" applyAlignment="1">
      <alignment vertical="center"/>
    </xf>
    <xf numFmtId="0" fontId="47" fillId="12" borderId="148" xfId="0" applyFont="1" applyFill="1" applyBorder="1" applyAlignment="1">
      <alignment horizontal="center" vertical="center"/>
    </xf>
    <xf numFmtId="0" fontId="28" fillId="8" borderId="5" xfId="0" applyFont="1" applyFill="1" applyBorder="1" applyAlignment="1">
      <alignment horizontal="center" vertical="center"/>
    </xf>
    <xf numFmtId="0" fontId="15" fillId="8" borderId="92" xfId="0" applyFont="1" applyFill="1" applyBorder="1" applyAlignment="1">
      <alignment horizontal="center" vertical="center"/>
    </xf>
    <xf numFmtId="0" fontId="15" fillId="8" borderId="108" xfId="0" applyFont="1" applyFill="1" applyBorder="1" applyAlignment="1">
      <alignment horizontal="center" vertical="center"/>
    </xf>
    <xf numFmtId="0" fontId="15" fillId="8" borderId="7" xfId="0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center" vertical="center"/>
    </xf>
    <xf numFmtId="0" fontId="15" fillId="8" borderId="109" xfId="0" applyFont="1" applyFill="1" applyBorder="1" applyAlignment="1">
      <alignment horizontal="center" vertical="center"/>
    </xf>
    <xf numFmtId="0" fontId="15" fillId="8" borderId="110" xfId="0" applyFont="1" applyFill="1" applyBorder="1" applyAlignment="1">
      <alignment horizontal="center" vertical="center"/>
    </xf>
    <xf numFmtId="0" fontId="15" fillId="8" borderId="72" xfId="0" applyFont="1" applyFill="1" applyBorder="1" applyAlignment="1">
      <alignment horizontal="center" vertical="center"/>
    </xf>
    <xf numFmtId="0" fontId="15" fillId="8" borderId="111" xfId="0" applyFont="1" applyFill="1" applyBorder="1" applyAlignment="1">
      <alignment horizontal="center" vertical="center"/>
    </xf>
    <xf numFmtId="0" fontId="27" fillId="8" borderId="0" xfId="0" applyFont="1" applyFill="1" applyBorder="1" applyAlignment="1" applyProtection="1">
      <alignment horizontal="center" vertical="center"/>
      <protection locked="0"/>
    </xf>
    <xf numFmtId="0" fontId="27" fillId="8" borderId="12" xfId="0" applyFont="1" applyFill="1" applyBorder="1" applyAlignment="1" applyProtection="1">
      <alignment horizontal="center" vertical="center"/>
      <protection locked="0"/>
    </xf>
    <xf numFmtId="0" fontId="28" fillId="10" borderId="150" xfId="0" applyFont="1" applyFill="1" applyBorder="1" applyAlignment="1">
      <alignment horizontal="center" vertical="center" wrapText="1"/>
    </xf>
    <xf numFmtId="0" fontId="28" fillId="10" borderId="87" xfId="0" applyFont="1" applyFill="1" applyBorder="1" applyAlignment="1">
      <alignment horizontal="center" vertical="center" wrapText="1"/>
    </xf>
    <xf numFmtId="0" fontId="28" fillId="10" borderId="151" xfId="0" applyFont="1" applyFill="1" applyBorder="1" applyAlignment="1">
      <alignment horizontal="center" vertical="center" wrapText="1"/>
    </xf>
    <xf numFmtId="0" fontId="44" fillId="8" borderId="0" xfId="0" applyFont="1" applyFill="1" applyBorder="1" applyAlignment="1">
      <alignment horizontal="center"/>
    </xf>
    <xf numFmtId="0" fontId="44" fillId="8" borderId="69" xfId="0" applyFont="1" applyFill="1" applyBorder="1" applyAlignment="1">
      <alignment horizontal="center"/>
    </xf>
    <xf numFmtId="9" fontId="44" fillId="9" borderId="86" xfId="1" applyNumberFormat="1" applyFont="1" applyFill="1" applyBorder="1" applyAlignment="1">
      <alignment horizontal="center" vertical="center"/>
    </xf>
    <xf numFmtId="9" fontId="44" fillId="9" borderId="81" xfId="1" applyNumberFormat="1" applyFont="1" applyFill="1" applyBorder="1" applyAlignment="1">
      <alignment horizontal="center" vertical="center"/>
    </xf>
    <xf numFmtId="0" fontId="44" fillId="8" borderId="109" xfId="0" applyFont="1" applyFill="1" applyBorder="1" applyAlignment="1">
      <alignment horizontal="center"/>
    </xf>
    <xf numFmtId="0" fontId="27" fillId="9" borderId="153" xfId="0" applyFont="1" applyFill="1" applyBorder="1" applyAlignment="1">
      <alignment horizontal="left"/>
    </xf>
    <xf numFmtId="0" fontId="27" fillId="9" borderId="69" xfId="0" applyFont="1" applyFill="1" applyBorder="1" applyAlignment="1">
      <alignment horizontal="left"/>
    </xf>
    <xf numFmtId="0" fontId="27" fillId="9" borderId="154" xfId="0" applyFont="1" applyFill="1" applyBorder="1" applyAlignment="1">
      <alignment horizontal="left"/>
    </xf>
    <xf numFmtId="0" fontId="44" fillId="0" borderId="155" xfId="0" applyFont="1" applyBorder="1" applyAlignment="1">
      <alignment horizontal="left"/>
    </xf>
    <xf numFmtId="0" fontId="44" fillId="0" borderId="12" xfId="0" applyFont="1" applyBorder="1" applyAlignment="1">
      <alignment horizontal="left"/>
    </xf>
    <xf numFmtId="0" fontId="44" fillId="0" borderId="156" xfId="0" applyFont="1" applyBorder="1" applyAlignment="1">
      <alignment horizontal="left"/>
    </xf>
    <xf numFmtId="0" fontId="44" fillId="0" borderId="7" xfId="0" applyFont="1" applyBorder="1" applyAlignment="1">
      <alignment horizontal="left"/>
    </xf>
    <xf numFmtId="0" fontId="44" fillId="0" borderId="0" xfId="0" applyFont="1" applyBorder="1" applyAlignment="1">
      <alignment horizontal="left"/>
    </xf>
    <xf numFmtId="0" fontId="44" fillId="0" borderId="109" xfId="0" applyFont="1" applyBorder="1" applyAlignment="1">
      <alignment horizontal="left"/>
    </xf>
    <xf numFmtId="0" fontId="44" fillId="0" borderId="7" xfId="0" applyFont="1" applyBorder="1" applyAlignment="1">
      <alignment horizontal="center"/>
    </xf>
    <xf numFmtId="0" fontId="44" fillId="0" borderId="0" xfId="0" applyFont="1" applyBorder="1" applyAlignment="1">
      <alignment horizontal="center"/>
    </xf>
    <xf numFmtId="0" fontId="44" fillId="0" borderId="109" xfId="0" applyFont="1" applyBorder="1" applyAlignment="1">
      <alignment horizontal="center"/>
    </xf>
    <xf numFmtId="0" fontId="44" fillId="0" borderId="110" xfId="0" applyFont="1" applyBorder="1" applyAlignment="1">
      <alignment horizontal="center"/>
    </xf>
    <xf numFmtId="0" fontId="44" fillId="0" borderId="72" xfId="0" applyFont="1" applyBorder="1" applyAlignment="1">
      <alignment horizontal="center"/>
    </xf>
    <xf numFmtId="0" fontId="44" fillId="0" borderId="11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66FF"/>
      <color rgb="FFEAEFFA"/>
      <color rgb="FFDAE3F6"/>
      <color rgb="FFCDFF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333376</xdr:colOff>
      <xdr:row>2</xdr:row>
      <xdr:rowOff>103617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6EB1D71-3CE9-4243-9175-DC28A291CD8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2870" b="26916"/>
        <a:stretch/>
      </xdr:blipFill>
      <xdr:spPr>
        <a:xfrm>
          <a:off x="1" y="0"/>
          <a:ext cx="2609850" cy="484617"/>
        </a:xfrm>
        <a:prstGeom prst="rect">
          <a:avLst/>
        </a:prstGeom>
      </xdr:spPr>
    </xdr:pic>
    <xdr:clientData/>
  </xdr:twoCellAnchor>
  <xdr:twoCellAnchor editAs="oneCell">
    <xdr:from>
      <xdr:col>4</xdr:col>
      <xdr:colOff>352425</xdr:colOff>
      <xdr:row>3</xdr:row>
      <xdr:rowOff>0</xdr:rowOff>
    </xdr:from>
    <xdr:to>
      <xdr:col>13</xdr:col>
      <xdr:colOff>259291</xdr:colOff>
      <xdr:row>4</xdr:row>
      <xdr:rowOff>1095375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ED199E2-037A-5A7A-5D5F-2DC1D5CE1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9525" y="581025"/>
          <a:ext cx="6764866" cy="1295400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13</xdr:col>
      <xdr:colOff>228600</xdr:colOff>
      <xdr:row>2</xdr:row>
      <xdr:rowOff>180976</xdr:rowOff>
    </xdr:from>
    <xdr:to>
      <xdr:col>14</xdr:col>
      <xdr:colOff>209549</xdr:colOff>
      <xdr:row>4</xdr:row>
      <xdr:rowOff>1057276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DE833A2B-621C-4663-46AB-8345ED357F8F}"/>
            </a:ext>
          </a:extLst>
        </xdr:cNvPr>
        <xdr:cNvSpPr txBox="1"/>
      </xdr:nvSpPr>
      <xdr:spPr>
        <a:xfrm>
          <a:off x="10553700" y="561976"/>
          <a:ext cx="647699" cy="1266825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ctr"/>
        <a:lstStyle/>
        <a:p>
          <a:pPr algn="ctr"/>
          <a:r>
            <a:rPr lang="es-CO" sz="1000" b="1">
              <a:solidFill>
                <a:schemeClr val="bg1"/>
              </a:solidFill>
            </a:rPr>
            <a:t>Pilar 1. Productividad</a:t>
          </a:r>
        </a:p>
      </xdr:txBody>
    </xdr:sp>
    <xdr:clientData/>
  </xdr:twoCellAnchor>
  <xdr:twoCellAnchor>
    <xdr:from>
      <xdr:col>13</xdr:col>
      <xdr:colOff>238126</xdr:colOff>
      <xdr:row>4</xdr:row>
      <xdr:rowOff>1085851</xdr:rowOff>
    </xdr:from>
    <xdr:to>
      <xdr:col>14</xdr:col>
      <xdr:colOff>209550</xdr:colOff>
      <xdr:row>5</xdr:row>
      <xdr:rowOff>1206500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B1C45395-A0FB-4A3D-9560-B2A9006C37A7}"/>
            </a:ext>
          </a:extLst>
        </xdr:cNvPr>
        <xdr:cNvSpPr txBox="1"/>
      </xdr:nvSpPr>
      <xdr:spPr>
        <a:xfrm>
          <a:off x="10556876" y="1863726"/>
          <a:ext cx="638174" cy="1327149"/>
        </a:xfrm>
        <a:prstGeom prst="rect">
          <a:avLst/>
        </a:prstGeom>
        <a:solidFill>
          <a:srgbClr val="00B0F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ctr"/>
        <a:lstStyle/>
        <a:p>
          <a:pPr algn="ctr"/>
          <a:r>
            <a:rPr lang="es-CO" sz="1000" b="1">
              <a:solidFill>
                <a:schemeClr val="bg1"/>
              </a:solidFill>
            </a:rPr>
            <a:t>Pilar 2. Construcción de Integridad</a:t>
          </a:r>
        </a:p>
      </xdr:txBody>
    </xdr:sp>
    <xdr:clientData/>
  </xdr:twoCellAnchor>
  <xdr:twoCellAnchor editAs="oneCell">
    <xdr:from>
      <xdr:col>4</xdr:col>
      <xdr:colOff>330200</xdr:colOff>
      <xdr:row>5</xdr:row>
      <xdr:rowOff>1212850</xdr:rowOff>
    </xdr:from>
    <xdr:to>
      <xdr:col>13</xdr:col>
      <xdr:colOff>254000</xdr:colOff>
      <xdr:row>6</xdr:row>
      <xdr:rowOff>1151624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33AD3B9-6462-F4BA-67A9-7B015C95D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3197225"/>
          <a:ext cx="6781800" cy="1542149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13</xdr:col>
      <xdr:colOff>228600</xdr:colOff>
      <xdr:row>5</xdr:row>
      <xdr:rowOff>1187451</xdr:rowOff>
    </xdr:from>
    <xdr:to>
      <xdr:col>14</xdr:col>
      <xdr:colOff>209549</xdr:colOff>
      <xdr:row>6</xdr:row>
      <xdr:rowOff>1127125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D135CD65-32C5-445E-A976-496982C8B6EA}"/>
            </a:ext>
          </a:extLst>
        </xdr:cNvPr>
        <xdr:cNvSpPr txBox="1"/>
      </xdr:nvSpPr>
      <xdr:spPr>
        <a:xfrm>
          <a:off x="10547350" y="3171826"/>
          <a:ext cx="647699" cy="1543049"/>
        </a:xfrm>
        <a:prstGeom prst="rect">
          <a:avLst/>
        </a:prstGeom>
        <a:solidFill>
          <a:srgbClr val="6666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ctr"/>
        <a:lstStyle/>
        <a:p>
          <a:pPr algn="ctr"/>
          <a:r>
            <a:rPr lang="es-CO" sz="1000" b="1">
              <a:solidFill>
                <a:schemeClr val="bg1"/>
              </a:solidFill>
            </a:rPr>
            <a:t>Pilar 3. Gestión cultural</a:t>
          </a:r>
        </a:p>
      </xdr:txBody>
    </xdr:sp>
    <xdr:clientData/>
  </xdr:twoCellAnchor>
  <xdr:twoCellAnchor editAs="oneCell">
    <xdr:from>
      <xdr:col>4</xdr:col>
      <xdr:colOff>321112</xdr:colOff>
      <xdr:row>6</xdr:row>
      <xdr:rowOff>1181101</xdr:rowOff>
    </xdr:from>
    <xdr:to>
      <xdr:col>13</xdr:col>
      <xdr:colOff>254000</xdr:colOff>
      <xdr:row>11</xdr:row>
      <xdr:rowOff>9999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11A26AC6-ADDB-D7A4-7442-DC8D9E319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862" y="4768851"/>
          <a:ext cx="6790888" cy="1749898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13</xdr:col>
      <xdr:colOff>260350</xdr:colOff>
      <xdr:row>6</xdr:row>
      <xdr:rowOff>1165226</xdr:rowOff>
    </xdr:from>
    <xdr:to>
      <xdr:col>14</xdr:col>
      <xdr:colOff>241299</xdr:colOff>
      <xdr:row>15</xdr:row>
      <xdr:rowOff>41275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AE0B29FA-ED15-45B4-B72C-8A8FEC93D8AB}"/>
            </a:ext>
          </a:extLst>
        </xdr:cNvPr>
        <xdr:cNvSpPr txBox="1"/>
      </xdr:nvSpPr>
      <xdr:spPr>
        <a:xfrm>
          <a:off x="10579100" y="4752976"/>
          <a:ext cx="647699" cy="1733549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ctr"/>
        <a:lstStyle/>
        <a:p>
          <a:pPr algn="ctr"/>
          <a:r>
            <a:rPr lang="es-CO" sz="1000" b="1">
              <a:solidFill>
                <a:srgbClr val="002060"/>
              </a:solidFill>
            </a:rPr>
            <a:t>Pilar 4. Desarrollo persona-equipo</a:t>
          </a:r>
        </a:p>
      </xdr:txBody>
    </xdr:sp>
    <xdr:clientData/>
  </xdr:twoCellAnchor>
  <xdr:twoCellAnchor editAs="oneCell">
    <xdr:from>
      <xdr:col>4</xdr:col>
      <xdr:colOff>349250</xdr:colOff>
      <xdr:row>4</xdr:row>
      <xdr:rowOff>1111250</xdr:rowOff>
    </xdr:from>
    <xdr:to>
      <xdr:col>13</xdr:col>
      <xdr:colOff>254000</xdr:colOff>
      <xdr:row>5</xdr:row>
      <xdr:rowOff>1199745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3F4F6704-7BE0-45D0-07E5-AB215EEEC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1889125"/>
          <a:ext cx="6762750" cy="1294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287506</xdr:colOff>
      <xdr:row>0</xdr:row>
      <xdr:rowOff>17317</xdr:rowOff>
    </xdr:from>
    <xdr:to>
      <xdr:col>0</xdr:col>
      <xdr:colOff>1617284</xdr:colOff>
      <xdr:row>4</xdr:row>
      <xdr:rowOff>173181</xdr:rowOff>
    </xdr:to>
    <xdr:pic>
      <xdr:nvPicPr>
        <xdr:cNvPr id="2" name="Picture 97" descr="escudo_pasto_pequen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506" y="17317"/>
          <a:ext cx="1329778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847800</xdr:colOff>
      <xdr:row>0</xdr:row>
      <xdr:rowOff>73348</xdr:rowOff>
    </xdr:from>
    <xdr:to>
      <xdr:col>2</xdr:col>
      <xdr:colOff>1860176</xdr:colOff>
      <xdr:row>4</xdr:row>
      <xdr:rowOff>100854</xdr:rowOff>
    </xdr:to>
    <xdr:pic>
      <xdr:nvPicPr>
        <xdr:cNvPr id="2" name="Picture 97" descr="escudo_pasto_pequen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4271" y="73348"/>
          <a:ext cx="1012376" cy="755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263693</xdr:colOff>
      <xdr:row>0</xdr:row>
      <xdr:rowOff>17317</xdr:rowOff>
    </xdr:from>
    <xdr:to>
      <xdr:col>2</xdr:col>
      <xdr:colOff>1107696</xdr:colOff>
      <xdr:row>4</xdr:row>
      <xdr:rowOff>173181</xdr:rowOff>
    </xdr:to>
    <xdr:pic>
      <xdr:nvPicPr>
        <xdr:cNvPr id="2" name="Picture 97" descr="escudo_pasto_pequen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2443" y="17317"/>
          <a:ext cx="844003" cy="894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235119</xdr:colOff>
      <xdr:row>0</xdr:row>
      <xdr:rowOff>93517</xdr:rowOff>
    </xdr:from>
    <xdr:to>
      <xdr:col>2</xdr:col>
      <xdr:colOff>928688</xdr:colOff>
      <xdr:row>3</xdr:row>
      <xdr:rowOff>186318</xdr:rowOff>
    </xdr:to>
    <xdr:pic>
      <xdr:nvPicPr>
        <xdr:cNvPr id="2" name="Picture 97" descr="escudo_pasto_pequen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9119" y="93517"/>
          <a:ext cx="693569" cy="664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2121069</xdr:colOff>
      <xdr:row>0</xdr:row>
      <xdr:rowOff>76848</xdr:rowOff>
    </xdr:from>
    <xdr:to>
      <xdr:col>2</xdr:col>
      <xdr:colOff>1012031</xdr:colOff>
      <xdr:row>4</xdr:row>
      <xdr:rowOff>57925</xdr:rowOff>
    </xdr:to>
    <xdr:pic>
      <xdr:nvPicPr>
        <xdr:cNvPr id="2" name="Picture 97" descr="escudo_pasto_pequen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3069" y="76848"/>
          <a:ext cx="1069806" cy="7192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1705050</xdr:colOff>
      <xdr:row>0</xdr:row>
      <xdr:rowOff>73348</xdr:rowOff>
    </xdr:from>
    <xdr:to>
      <xdr:col>2</xdr:col>
      <xdr:colOff>2717426</xdr:colOff>
      <xdr:row>4</xdr:row>
      <xdr:rowOff>100854</xdr:rowOff>
    </xdr:to>
    <xdr:pic>
      <xdr:nvPicPr>
        <xdr:cNvPr id="3" name="Picture 97" descr="escudo_pasto_pequen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479" y="73348"/>
          <a:ext cx="1012376" cy="7622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ANDRA MILENA ARDILA" id="{EDE1CF2E-AABC-4C40-B39F-B21C3C8A309C}" userId="70648b82c3f8611a" providerId="Windows Liv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P33" dT="2022-07-18T16:11:23.07" personId="{EDE1CF2E-AABC-4C40-B39F-B21C3C8A309C}" id="{6F34C1BD-9C0C-4F3D-8BE9-27F887D40553}">
    <text>La sumatoria no puede superar el 85%, que corresponde al peso del pilar 1 Productividad, compromisos gerenciales.</text>
  </threadedComment>
  <threadedComment ref="P41" dT="2022-07-18T16:12:29.01" personId="{EDE1CF2E-AABC-4C40-B39F-B21C3C8A309C}" id="{E9517478-CA4B-4069-862C-7B0CBD1529D4}">
    <text>La sumatoria no puede superar el 10%, en caso de no tener a cargo presupuesto se deja el 10%.</text>
  </threadedComment>
  <threadedComment ref="P49" dT="2022-07-18T16:13:28.84" personId="{EDE1CF2E-AABC-4C40-B39F-B21C3C8A309C}" id="{6293E74F-79C5-43DB-BC4E-45447DD3D54C}">
    <text>El peso NO debe ser mayor a 5% que es eñ 100% de Proyectos Especiales (Innovación Pública)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9"/>
  <sheetViews>
    <sheetView showGridLines="0" topLeftCell="A6" zoomScale="60" zoomScaleNormal="60" workbookViewId="0">
      <selection activeCell="F8" sqref="F8"/>
    </sheetView>
  </sheetViews>
  <sheetFormatPr baseColWidth="10" defaultColWidth="11.42578125" defaultRowHeight="15"/>
  <cols>
    <col min="1" max="1" width="22.7109375" customWidth="1"/>
    <col min="14" max="14" width="10" customWidth="1"/>
  </cols>
  <sheetData>
    <row r="4" spans="1:4" ht="15.75" customHeight="1" thickBot="1"/>
    <row r="5" spans="1:4" ht="94.5" customHeight="1" thickBot="1">
      <c r="A5" s="4" t="s">
        <v>0</v>
      </c>
      <c r="B5" s="7">
        <v>0.55000000000000004</v>
      </c>
      <c r="C5" s="238" t="s">
        <v>1</v>
      </c>
      <c r="D5" s="241" t="s">
        <v>2</v>
      </c>
    </row>
    <row r="6" spans="1:4" ht="126.75" customHeight="1" thickBot="1">
      <c r="A6" s="3" t="s">
        <v>3</v>
      </c>
      <c r="B6" s="6">
        <v>0.15</v>
      </c>
      <c r="C6" s="239"/>
      <c r="D6" s="242"/>
    </row>
    <row r="7" spans="1:4" ht="94.5" customHeight="1" thickBot="1">
      <c r="A7" s="2" t="s">
        <v>4</v>
      </c>
      <c r="B7" s="6">
        <v>0.15</v>
      </c>
      <c r="C7" s="239"/>
      <c r="D7" s="242"/>
    </row>
    <row r="8" spans="1:4" ht="60.75" customHeight="1" thickBot="1">
      <c r="A8" s="1" t="s">
        <v>5</v>
      </c>
      <c r="B8" s="6">
        <v>0.15</v>
      </c>
      <c r="C8" s="239"/>
      <c r="D8" s="242"/>
    </row>
    <row r="9" spans="1:4" ht="44.25" customHeight="1" thickBot="1">
      <c r="A9" s="5" t="s">
        <v>6</v>
      </c>
      <c r="B9" s="8">
        <f>SUM(B5:B8)</f>
        <v>1</v>
      </c>
      <c r="C9" s="240"/>
      <c r="D9" s="243"/>
    </row>
  </sheetData>
  <mergeCells count="2">
    <mergeCell ref="C5:C9"/>
    <mergeCell ref="D5:D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2"/>
  <sheetViews>
    <sheetView zoomScale="110" zoomScaleNormal="110" zoomScaleSheetLayoutView="86" zoomScalePageLayoutView="86" workbookViewId="0">
      <selection activeCell="G5" sqref="G5:H5"/>
    </sheetView>
  </sheetViews>
  <sheetFormatPr baseColWidth="10" defaultColWidth="10.85546875" defaultRowHeight="15.75"/>
  <cols>
    <col min="1" max="1" width="28.42578125" style="12" customWidth="1"/>
    <col min="2" max="2" width="15.28515625" style="12" bestFit="1" customWidth="1"/>
    <col min="3" max="7" width="10.85546875" style="12"/>
    <col min="8" max="8" width="17.85546875" style="12" customWidth="1"/>
    <col min="9" max="26" width="10.85546875" style="13"/>
    <col min="27" max="16384" width="10.85546875" style="12"/>
  </cols>
  <sheetData>
    <row r="1" spans="1:8" ht="15.75" customHeight="1">
      <c r="A1" s="250"/>
      <c r="B1" s="244" t="s">
        <v>213</v>
      </c>
      <c r="C1" s="244"/>
      <c r="D1" s="244"/>
      <c r="E1" s="244"/>
      <c r="F1" s="244"/>
      <c r="G1" s="244"/>
      <c r="H1" s="245"/>
    </row>
    <row r="2" spans="1:8">
      <c r="A2" s="251"/>
      <c r="B2" s="246" t="s">
        <v>214</v>
      </c>
      <c r="C2" s="246"/>
      <c r="D2" s="246"/>
      <c r="E2" s="246"/>
      <c r="F2" s="246"/>
      <c r="G2" s="246"/>
      <c r="H2" s="247"/>
    </row>
    <row r="3" spans="1:8">
      <c r="A3" s="251"/>
      <c r="B3" s="248" t="s">
        <v>215</v>
      </c>
      <c r="C3" s="248"/>
      <c r="D3" s="248"/>
      <c r="E3" s="248"/>
      <c r="F3" s="248"/>
      <c r="G3" s="248"/>
      <c r="H3" s="249"/>
    </row>
    <row r="4" spans="1:8">
      <c r="A4" s="251"/>
      <c r="B4" s="138" t="s">
        <v>216</v>
      </c>
      <c r="C4" s="253" t="s">
        <v>217</v>
      </c>
      <c r="D4" s="253"/>
      <c r="E4" s="255" t="s">
        <v>218</v>
      </c>
      <c r="F4" s="255"/>
      <c r="G4" s="255" t="s">
        <v>219</v>
      </c>
      <c r="H4" s="257"/>
    </row>
    <row r="5" spans="1:8" ht="16.5" thickBot="1">
      <c r="A5" s="252"/>
      <c r="B5" s="139" t="s">
        <v>221</v>
      </c>
      <c r="C5" s="254">
        <v>2</v>
      </c>
      <c r="D5" s="254"/>
      <c r="E5" s="256" t="s">
        <v>220</v>
      </c>
      <c r="F5" s="256"/>
      <c r="G5" s="254" t="s">
        <v>222</v>
      </c>
      <c r="H5" s="258"/>
    </row>
    <row r="6" spans="1:8" ht="16.5" thickBot="1">
      <c r="A6" s="13"/>
      <c r="B6" s="13"/>
      <c r="C6" s="13"/>
      <c r="D6" s="13"/>
      <c r="E6" s="13"/>
      <c r="F6" s="13"/>
      <c r="G6" s="13"/>
      <c r="H6" s="13"/>
    </row>
    <row r="7" spans="1:8" ht="15.75" customHeight="1">
      <c r="A7" s="261" t="s">
        <v>135</v>
      </c>
      <c r="B7" s="262"/>
      <c r="C7" s="262"/>
      <c r="D7" s="262"/>
      <c r="E7" s="262"/>
      <c r="F7" s="262"/>
      <c r="G7" s="262"/>
      <c r="H7" s="263"/>
    </row>
    <row r="8" spans="1:8">
      <c r="A8" s="264"/>
      <c r="B8" s="265"/>
      <c r="C8" s="265"/>
      <c r="D8" s="265"/>
      <c r="E8" s="265"/>
      <c r="F8" s="265"/>
      <c r="G8" s="265"/>
      <c r="H8" s="266"/>
    </row>
    <row r="9" spans="1:8">
      <c r="A9" s="264"/>
      <c r="B9" s="265"/>
      <c r="C9" s="265"/>
      <c r="D9" s="265"/>
      <c r="E9" s="265"/>
      <c r="F9" s="265"/>
      <c r="G9" s="265"/>
      <c r="H9" s="266"/>
    </row>
    <row r="10" spans="1:8">
      <c r="A10" s="264"/>
      <c r="B10" s="265"/>
      <c r="C10" s="265"/>
      <c r="D10" s="265"/>
      <c r="E10" s="265"/>
      <c r="F10" s="265"/>
      <c r="G10" s="265"/>
      <c r="H10" s="266"/>
    </row>
    <row r="11" spans="1:8">
      <c r="A11" s="267"/>
      <c r="B11" s="268"/>
      <c r="C11" s="268"/>
      <c r="D11" s="268"/>
      <c r="E11" s="268"/>
      <c r="F11" s="268"/>
      <c r="G11" s="268"/>
      <c r="H11" s="269"/>
    </row>
    <row r="12" spans="1:8" ht="66.75" customHeight="1">
      <c r="A12" s="134" t="s">
        <v>7</v>
      </c>
      <c r="B12" s="259" t="s">
        <v>8</v>
      </c>
      <c r="C12" s="259"/>
      <c r="D12" s="259"/>
      <c r="E12" s="259"/>
      <c r="F12" s="259"/>
      <c r="G12" s="259"/>
      <c r="H12" s="260"/>
    </row>
    <row r="13" spans="1:8" ht="37.5" customHeight="1">
      <c r="A13" s="135" t="s">
        <v>9</v>
      </c>
      <c r="B13" s="259" t="s">
        <v>127</v>
      </c>
      <c r="C13" s="259"/>
      <c r="D13" s="259"/>
      <c r="E13" s="259"/>
      <c r="F13" s="259"/>
      <c r="G13" s="259"/>
      <c r="H13" s="260"/>
    </row>
    <row r="14" spans="1:8" ht="55.5" customHeight="1">
      <c r="A14" s="136" t="s">
        <v>10</v>
      </c>
      <c r="B14" s="259" t="s">
        <v>11</v>
      </c>
      <c r="C14" s="259"/>
      <c r="D14" s="259"/>
      <c r="E14" s="259"/>
      <c r="F14" s="259"/>
      <c r="G14" s="259"/>
      <c r="H14" s="260"/>
    </row>
    <row r="15" spans="1:8" ht="48.75" customHeight="1">
      <c r="A15" s="135" t="s">
        <v>12</v>
      </c>
      <c r="B15" s="259" t="s">
        <v>13</v>
      </c>
      <c r="C15" s="259"/>
      <c r="D15" s="259"/>
      <c r="E15" s="259"/>
      <c r="F15" s="259"/>
      <c r="G15" s="259"/>
      <c r="H15" s="260"/>
    </row>
    <row r="16" spans="1:8" ht="64.5" customHeight="1">
      <c r="A16" s="135" t="s">
        <v>14</v>
      </c>
      <c r="B16" s="259" t="s">
        <v>15</v>
      </c>
      <c r="C16" s="259"/>
      <c r="D16" s="259"/>
      <c r="E16" s="259"/>
      <c r="F16" s="259"/>
      <c r="G16" s="259"/>
      <c r="H16" s="260"/>
    </row>
    <row r="17" spans="1:26" ht="48" customHeight="1">
      <c r="A17" s="135" t="s">
        <v>134</v>
      </c>
      <c r="B17" s="259" t="s">
        <v>128</v>
      </c>
      <c r="C17" s="259"/>
      <c r="D17" s="259"/>
      <c r="E17" s="259"/>
      <c r="F17" s="259"/>
      <c r="G17" s="259"/>
      <c r="H17" s="260"/>
    </row>
    <row r="18" spans="1:26" ht="57" customHeight="1">
      <c r="A18" s="135" t="s">
        <v>16</v>
      </c>
      <c r="B18" s="259" t="s">
        <v>17</v>
      </c>
      <c r="C18" s="259"/>
      <c r="D18" s="259"/>
      <c r="E18" s="259"/>
      <c r="F18" s="259"/>
      <c r="G18" s="259"/>
      <c r="H18" s="260"/>
    </row>
    <row r="19" spans="1:26" ht="51" customHeight="1">
      <c r="A19" s="135" t="s">
        <v>18</v>
      </c>
      <c r="B19" s="259" t="s">
        <v>19</v>
      </c>
      <c r="C19" s="259"/>
      <c r="D19" s="259"/>
      <c r="E19" s="259"/>
      <c r="F19" s="259"/>
      <c r="G19" s="259"/>
      <c r="H19" s="260"/>
    </row>
    <row r="20" spans="1:26" ht="49.5" customHeight="1">
      <c r="A20" s="135" t="s">
        <v>20</v>
      </c>
      <c r="B20" s="259" t="s">
        <v>21</v>
      </c>
      <c r="C20" s="259"/>
      <c r="D20" s="259"/>
      <c r="E20" s="259"/>
      <c r="F20" s="259"/>
      <c r="G20" s="259"/>
      <c r="H20" s="260"/>
    </row>
    <row r="21" spans="1:26" ht="52.5" customHeight="1">
      <c r="A21" s="135" t="s">
        <v>22</v>
      </c>
      <c r="B21" s="259" t="s">
        <v>23</v>
      </c>
      <c r="C21" s="259"/>
      <c r="D21" s="259"/>
      <c r="E21" s="259"/>
      <c r="F21" s="259"/>
      <c r="G21" s="259"/>
      <c r="H21" s="260"/>
    </row>
    <row r="22" spans="1:26" ht="68.25" customHeight="1">
      <c r="A22" s="135" t="s">
        <v>24</v>
      </c>
      <c r="B22" s="259" t="s">
        <v>129</v>
      </c>
      <c r="C22" s="259"/>
      <c r="D22" s="259"/>
      <c r="E22" s="259"/>
      <c r="F22" s="259"/>
      <c r="G22" s="259"/>
      <c r="H22" s="260"/>
    </row>
    <row r="23" spans="1:26" ht="41.25" customHeight="1">
      <c r="A23" s="135" t="s">
        <v>25</v>
      </c>
      <c r="B23" s="259" t="s">
        <v>26</v>
      </c>
      <c r="C23" s="259"/>
      <c r="D23" s="259"/>
      <c r="E23" s="259"/>
      <c r="F23" s="259"/>
      <c r="G23" s="259"/>
      <c r="H23" s="260"/>
    </row>
    <row r="24" spans="1:26" ht="51.75" customHeight="1">
      <c r="A24" s="136" t="s">
        <v>27</v>
      </c>
      <c r="B24" s="259" t="s">
        <v>140</v>
      </c>
      <c r="C24" s="259"/>
      <c r="D24" s="259"/>
      <c r="E24" s="259"/>
      <c r="F24" s="259"/>
      <c r="G24" s="259"/>
      <c r="H24" s="260"/>
    </row>
    <row r="25" spans="1:26" ht="69" customHeight="1">
      <c r="A25" s="135" t="s">
        <v>28</v>
      </c>
      <c r="B25" s="259" t="s">
        <v>29</v>
      </c>
      <c r="C25" s="259"/>
      <c r="D25" s="259"/>
      <c r="E25" s="259"/>
      <c r="F25" s="259"/>
      <c r="G25" s="259"/>
      <c r="H25" s="260"/>
    </row>
    <row r="26" spans="1:26" ht="48.75" customHeight="1">
      <c r="A26" s="135" t="s">
        <v>52</v>
      </c>
      <c r="B26" s="272" t="s">
        <v>205</v>
      </c>
      <c r="C26" s="259"/>
      <c r="D26" s="259"/>
      <c r="E26" s="259"/>
      <c r="F26" s="259"/>
      <c r="G26" s="259"/>
      <c r="H26" s="260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54.75" customHeight="1">
      <c r="A27" s="135" t="s">
        <v>104</v>
      </c>
      <c r="B27" s="259" t="s">
        <v>130</v>
      </c>
      <c r="C27" s="259"/>
      <c r="D27" s="259"/>
      <c r="E27" s="259"/>
      <c r="F27" s="259"/>
      <c r="G27" s="259"/>
      <c r="H27" s="260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85.5" customHeight="1">
      <c r="A28" s="135" t="s">
        <v>53</v>
      </c>
      <c r="B28" s="259" t="s">
        <v>206</v>
      </c>
      <c r="C28" s="259"/>
      <c r="D28" s="259"/>
      <c r="E28" s="259"/>
      <c r="F28" s="259"/>
      <c r="G28" s="259"/>
      <c r="H28" s="260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65.25" customHeight="1">
      <c r="A29" s="135" t="s">
        <v>55</v>
      </c>
      <c r="B29" s="259" t="s">
        <v>208</v>
      </c>
      <c r="C29" s="259"/>
      <c r="D29" s="259"/>
      <c r="E29" s="259"/>
      <c r="F29" s="259"/>
      <c r="G29" s="259"/>
      <c r="H29" s="260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78" customHeight="1" thickBot="1">
      <c r="A30" s="137" t="s">
        <v>54</v>
      </c>
      <c r="B30" s="270" t="s">
        <v>207</v>
      </c>
      <c r="C30" s="270"/>
      <c r="D30" s="270"/>
      <c r="E30" s="270"/>
      <c r="F30" s="270"/>
      <c r="G30" s="270"/>
      <c r="H30" s="271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s="13" customFormat="1" ht="15" customHeight="1"/>
    <row r="32" spans="1:26" s="13" customFormat="1" ht="15" customHeight="1"/>
    <row r="33" s="13" customFormat="1" ht="15" customHeight="1"/>
    <row r="34" s="13" customFormat="1" ht="15" customHeight="1"/>
    <row r="35" s="13" customFormat="1" ht="15" customHeight="1"/>
    <row r="36" s="13" customFormat="1" ht="15" customHeight="1"/>
    <row r="37" s="13" customFormat="1" ht="15" customHeight="1"/>
    <row r="38" s="13" customFormat="1" ht="15" customHeight="1"/>
    <row r="39" s="13" customFormat="1" ht="15" customHeight="1"/>
    <row r="40" s="13" customFormat="1" ht="15" customHeight="1"/>
    <row r="41" s="13" customFormat="1" ht="15" customHeight="1"/>
    <row r="42" s="13" customFormat="1" ht="15" customHeight="1"/>
    <row r="43" s="13" customFormat="1" ht="15" customHeight="1"/>
    <row r="44" s="13" customFormat="1" ht="15" customHeight="1"/>
    <row r="45" s="13" customFormat="1" ht="15" customHeight="1"/>
    <row r="46" s="13" customFormat="1" ht="15" customHeight="1"/>
    <row r="47" s="13" customFormat="1" ht="15" customHeight="1"/>
    <row r="48" s="13" customFormat="1" ht="15" customHeight="1"/>
    <row r="49" s="13" customFormat="1" ht="15" customHeight="1"/>
    <row r="50" s="13" customFormat="1" ht="15" customHeight="1"/>
    <row r="51" s="13" customFormat="1" ht="15" customHeight="1"/>
    <row r="52" s="13" customFormat="1" ht="15" customHeight="1"/>
    <row r="53" s="13" customFormat="1" ht="15" customHeight="1"/>
    <row r="54" s="13" customFormat="1" ht="15" customHeight="1"/>
    <row r="55" s="13" customFormat="1" ht="15" customHeight="1"/>
    <row r="56" s="13" customFormat="1" ht="15" customHeight="1"/>
    <row r="57" s="13" customFormat="1" ht="15" customHeight="1"/>
    <row r="58" s="13" customFormat="1" ht="15" customHeight="1"/>
    <row r="59" s="13" customFormat="1" ht="15" customHeight="1"/>
    <row r="60" s="13" customFormat="1" ht="15" customHeight="1"/>
    <row r="61" s="13" customFormat="1" ht="15" customHeight="1"/>
    <row r="62" s="13" customFormat="1" ht="15" customHeight="1"/>
    <row r="63" s="13" customFormat="1" ht="15" customHeight="1"/>
    <row r="64" s="13" customFormat="1" ht="15" customHeight="1"/>
    <row r="65" s="13" customFormat="1" ht="15" customHeight="1"/>
    <row r="66" s="13" customFormat="1" ht="15" customHeight="1"/>
    <row r="67" s="13" customFormat="1" ht="15" customHeight="1"/>
    <row r="68" s="13" customFormat="1" ht="15" customHeight="1"/>
    <row r="69" s="13" customFormat="1" ht="15" customHeight="1"/>
    <row r="70" s="13" customFormat="1" ht="15" customHeight="1"/>
    <row r="71" s="13" customFormat="1" ht="15" customHeight="1"/>
    <row r="72" s="13" customFormat="1" ht="15" customHeight="1"/>
    <row r="73" s="13" customFormat="1" ht="15" customHeight="1"/>
    <row r="74" s="13" customFormat="1" ht="15" customHeight="1"/>
    <row r="75" s="13" customFormat="1" ht="15" customHeight="1"/>
    <row r="76" s="13" customFormat="1" ht="15" customHeight="1"/>
    <row r="77" s="13" customFormat="1" ht="15" customHeight="1"/>
    <row r="78" s="13" customFormat="1" ht="15" customHeight="1"/>
    <row r="79" s="13" customFormat="1" ht="15" customHeight="1"/>
    <row r="80" s="13" customFormat="1" ht="15" customHeight="1"/>
    <row r="81" s="13" customFormat="1" ht="15" customHeight="1"/>
    <row r="82" s="13" customFormat="1"/>
  </sheetData>
  <mergeCells count="30">
    <mergeCell ref="B30:H30"/>
    <mergeCell ref="B29:H29"/>
    <mergeCell ref="B28:H28"/>
    <mergeCell ref="B22:H22"/>
    <mergeCell ref="B23:H23"/>
    <mergeCell ref="B24:H24"/>
    <mergeCell ref="B25:H25"/>
    <mergeCell ref="B26:H26"/>
    <mergeCell ref="B14:H14"/>
    <mergeCell ref="B12:H12"/>
    <mergeCell ref="B13:H13"/>
    <mergeCell ref="A7:H11"/>
    <mergeCell ref="B27:H27"/>
    <mergeCell ref="B21:H21"/>
    <mergeCell ref="B15:H15"/>
    <mergeCell ref="B16:H16"/>
    <mergeCell ref="B17:H17"/>
    <mergeCell ref="B18:H18"/>
    <mergeCell ref="B19:H19"/>
    <mergeCell ref="B20:H20"/>
    <mergeCell ref="B1:H1"/>
    <mergeCell ref="B2:H2"/>
    <mergeCell ref="B3:H3"/>
    <mergeCell ref="A1:A5"/>
    <mergeCell ref="C4:D4"/>
    <mergeCell ref="C5:D5"/>
    <mergeCell ref="E4:F4"/>
    <mergeCell ref="E5:F5"/>
    <mergeCell ref="G4:H4"/>
    <mergeCell ref="G5:H5"/>
  </mergeCells>
  <pageMargins left="0.7" right="0.7" top="0.75" bottom="0.75" header="0.3" footer="0.3"/>
  <pageSetup scale="5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95"/>
  <sheetViews>
    <sheetView showGridLines="0" topLeftCell="E1" zoomScale="70" zoomScaleNormal="70" zoomScaleSheetLayoutView="10" zoomScalePageLayoutView="50" workbookViewId="0">
      <selection activeCell="E13" sqref="E13:E17"/>
    </sheetView>
  </sheetViews>
  <sheetFormatPr baseColWidth="10" defaultColWidth="10.85546875" defaultRowHeight="18.75"/>
  <cols>
    <col min="1" max="1" width="4.28515625" style="23" customWidth="1"/>
    <col min="2" max="2" width="9.140625" style="15" bestFit="1" customWidth="1"/>
    <col min="3" max="3" width="57.7109375" style="23" bestFit="1" customWidth="1"/>
    <col min="4" max="4" width="84.28515625" style="23" customWidth="1"/>
    <col min="5" max="5" width="53.140625" style="23" customWidth="1"/>
    <col min="6" max="6" width="36" style="23" customWidth="1"/>
    <col min="7" max="7" width="118.140625" style="23" customWidth="1"/>
    <col min="8" max="8" width="32" style="23" customWidth="1"/>
    <col min="9" max="9" width="39.42578125" style="23" customWidth="1"/>
    <col min="10" max="10" width="39.85546875" style="23" customWidth="1"/>
    <col min="11" max="11" width="3.7109375" style="23" customWidth="1"/>
    <col min="12" max="16384" width="10.85546875" style="23"/>
  </cols>
  <sheetData>
    <row r="1" spans="1:13" ht="15">
      <c r="B1" s="291"/>
      <c r="C1" s="292"/>
      <c r="D1" s="273" t="s">
        <v>213</v>
      </c>
      <c r="E1" s="274"/>
      <c r="F1" s="274"/>
      <c r="G1" s="274"/>
      <c r="H1" s="274"/>
      <c r="I1" s="274"/>
      <c r="J1" s="275"/>
    </row>
    <row r="2" spans="1:13" ht="15">
      <c r="B2" s="293"/>
      <c r="C2" s="294"/>
      <c r="D2" s="276" t="s">
        <v>214</v>
      </c>
      <c r="E2" s="277"/>
      <c r="F2" s="277"/>
      <c r="G2" s="277"/>
      <c r="H2" s="277"/>
      <c r="I2" s="277"/>
      <c r="J2" s="278"/>
    </row>
    <row r="3" spans="1:13" ht="15">
      <c r="B3" s="293"/>
      <c r="C3" s="294"/>
      <c r="D3" s="279" t="s">
        <v>215</v>
      </c>
      <c r="E3" s="280"/>
      <c r="F3" s="280"/>
      <c r="G3" s="280"/>
      <c r="H3" s="280"/>
      <c r="I3" s="280"/>
      <c r="J3" s="281"/>
    </row>
    <row r="4" spans="1:13" s="143" customFormat="1" ht="12.75">
      <c r="B4" s="293"/>
      <c r="C4" s="294"/>
      <c r="D4" s="138" t="s">
        <v>216</v>
      </c>
      <c r="E4" s="282" t="s">
        <v>217</v>
      </c>
      <c r="F4" s="283"/>
      <c r="G4" s="140" t="s">
        <v>218</v>
      </c>
      <c r="H4" s="286" t="s">
        <v>219</v>
      </c>
      <c r="I4" s="287"/>
      <c r="J4" s="288"/>
    </row>
    <row r="5" spans="1:13" s="141" customFormat="1" ht="14.25" thickBot="1">
      <c r="B5" s="295"/>
      <c r="C5" s="296"/>
      <c r="D5" s="139" t="s">
        <v>221</v>
      </c>
      <c r="E5" s="284">
        <v>2</v>
      </c>
      <c r="F5" s="285"/>
      <c r="G5" s="142" t="s">
        <v>220</v>
      </c>
      <c r="H5" s="284" t="s">
        <v>223</v>
      </c>
      <c r="I5" s="289"/>
      <c r="J5" s="290"/>
    </row>
    <row r="6" spans="1:13" ht="19.5" thickBot="1"/>
    <row r="7" spans="1:13" s="24" customFormat="1" ht="132" customHeight="1">
      <c r="A7" s="14"/>
      <c r="B7" s="297" t="s">
        <v>136</v>
      </c>
      <c r="C7" s="298"/>
      <c r="D7" s="298"/>
      <c r="E7" s="298"/>
      <c r="F7" s="298"/>
      <c r="G7" s="298"/>
      <c r="H7" s="298"/>
      <c r="I7" s="298"/>
      <c r="J7" s="299"/>
      <c r="K7" s="14"/>
      <c r="L7" s="14"/>
      <c r="M7" s="14"/>
    </row>
    <row r="8" spans="1:13" s="24" customFormat="1" ht="94.5" customHeight="1">
      <c r="A8" s="14"/>
      <c r="B8" s="300"/>
      <c r="C8" s="301"/>
      <c r="D8" s="301"/>
      <c r="E8" s="301"/>
      <c r="F8" s="301"/>
      <c r="G8" s="301"/>
      <c r="H8" s="301"/>
      <c r="I8" s="301"/>
      <c r="J8" s="302"/>
      <c r="K8" s="14"/>
      <c r="L8" s="14"/>
      <c r="M8" s="14"/>
    </row>
    <row r="9" spans="1:13" ht="64.5" customHeight="1">
      <c r="A9" s="144"/>
      <c r="B9" s="327"/>
      <c r="C9" s="328"/>
      <c r="D9" s="328"/>
      <c r="E9" s="328"/>
      <c r="F9" s="328"/>
      <c r="G9" s="328"/>
      <c r="H9" s="328"/>
      <c r="I9" s="328"/>
      <c r="J9" s="329"/>
      <c r="K9" s="144"/>
      <c r="L9" s="14"/>
      <c r="M9" s="14"/>
    </row>
    <row r="10" spans="1:13" s="9" customFormat="1" ht="56.25" customHeight="1">
      <c r="A10" s="16"/>
      <c r="B10" s="334" t="s">
        <v>30</v>
      </c>
      <c r="C10" s="330" t="s">
        <v>31</v>
      </c>
      <c r="D10" s="330" t="s">
        <v>32</v>
      </c>
      <c r="E10" s="330" t="s">
        <v>33</v>
      </c>
      <c r="F10" s="330" t="s">
        <v>34</v>
      </c>
      <c r="G10" s="330" t="s">
        <v>14</v>
      </c>
      <c r="H10" s="330" t="s">
        <v>35</v>
      </c>
      <c r="I10" s="332" t="s">
        <v>36</v>
      </c>
      <c r="J10" s="333"/>
      <c r="K10" s="16"/>
      <c r="L10" s="16"/>
      <c r="M10" s="16"/>
    </row>
    <row r="11" spans="1:13" s="10" customFormat="1" ht="151.5" customHeight="1">
      <c r="A11" s="16"/>
      <c r="B11" s="335"/>
      <c r="C11" s="331"/>
      <c r="D11" s="331"/>
      <c r="E11" s="331"/>
      <c r="F11" s="331"/>
      <c r="G11" s="331"/>
      <c r="H11" s="331"/>
      <c r="I11" s="35" t="s">
        <v>39</v>
      </c>
      <c r="J11" s="145" t="s">
        <v>42</v>
      </c>
      <c r="K11" s="16"/>
      <c r="L11" s="16"/>
      <c r="M11" s="16"/>
    </row>
    <row r="12" spans="1:13" s="10" customFormat="1" ht="91.5" customHeight="1">
      <c r="A12" s="16"/>
      <c r="B12" s="306" t="s">
        <v>181</v>
      </c>
      <c r="C12" s="307"/>
      <c r="D12" s="307"/>
      <c r="E12" s="307"/>
      <c r="F12" s="307"/>
      <c r="G12" s="307"/>
      <c r="H12" s="307"/>
      <c r="I12" s="307"/>
      <c r="J12" s="308"/>
      <c r="K12" s="16"/>
      <c r="L12" s="16"/>
      <c r="M12" s="16"/>
    </row>
    <row r="13" spans="1:13" ht="46.5" customHeight="1" thickBot="1">
      <c r="A13" s="14"/>
      <c r="B13" s="318">
        <v>1</v>
      </c>
      <c r="C13" s="314"/>
      <c r="D13" s="314" t="s">
        <v>179</v>
      </c>
      <c r="E13" s="314"/>
      <c r="F13" s="303"/>
      <c r="G13" s="109"/>
      <c r="H13" s="312">
        <v>0.6</v>
      </c>
      <c r="I13" s="312"/>
      <c r="J13" s="321"/>
      <c r="K13" s="14"/>
      <c r="L13" s="14"/>
      <c r="M13" s="14"/>
    </row>
    <row r="14" spans="1:13" ht="48" customHeight="1" thickBot="1">
      <c r="A14" s="14"/>
      <c r="B14" s="319"/>
      <c r="C14" s="304"/>
      <c r="D14" s="304"/>
      <c r="E14" s="304"/>
      <c r="F14" s="304"/>
      <c r="G14" s="110"/>
      <c r="H14" s="304"/>
      <c r="I14" s="304"/>
      <c r="J14" s="322"/>
      <c r="K14" s="14"/>
      <c r="L14" s="14"/>
      <c r="M14" s="14"/>
    </row>
    <row r="15" spans="1:13" ht="48" customHeight="1" thickBot="1">
      <c r="A15" s="14"/>
      <c r="B15" s="319"/>
      <c r="C15" s="304"/>
      <c r="D15" s="304"/>
      <c r="E15" s="304"/>
      <c r="F15" s="304"/>
      <c r="G15" s="110"/>
      <c r="H15" s="304"/>
      <c r="I15" s="304"/>
      <c r="J15" s="322"/>
      <c r="K15" s="14"/>
      <c r="L15" s="14"/>
      <c r="M15" s="14"/>
    </row>
    <row r="16" spans="1:13" ht="48" customHeight="1" thickBot="1">
      <c r="A16" s="14"/>
      <c r="B16" s="319"/>
      <c r="C16" s="304"/>
      <c r="D16" s="304"/>
      <c r="E16" s="304"/>
      <c r="F16" s="304"/>
      <c r="G16" s="111"/>
      <c r="H16" s="304"/>
      <c r="I16" s="304"/>
      <c r="J16" s="322"/>
      <c r="K16" s="14"/>
      <c r="L16" s="14"/>
      <c r="M16" s="14"/>
    </row>
    <row r="17" spans="1:13" ht="48" customHeight="1">
      <c r="A17" s="14"/>
      <c r="B17" s="320"/>
      <c r="C17" s="305"/>
      <c r="D17" s="305"/>
      <c r="E17" s="317"/>
      <c r="F17" s="305"/>
      <c r="G17" s="146"/>
      <c r="H17" s="305"/>
      <c r="I17" s="305"/>
      <c r="J17" s="323"/>
      <c r="K17" s="14"/>
      <c r="L17" s="14"/>
      <c r="M17" s="14"/>
    </row>
    <row r="18" spans="1:13" ht="47.25" customHeight="1" thickBot="1">
      <c r="A18" s="144"/>
      <c r="B18" s="318">
        <v>2</v>
      </c>
      <c r="C18" s="314"/>
      <c r="D18" s="314" t="s">
        <v>182</v>
      </c>
      <c r="E18" s="314"/>
      <c r="F18" s="303"/>
      <c r="G18" s="109"/>
      <c r="H18" s="312">
        <v>0.1</v>
      </c>
      <c r="I18" s="312"/>
      <c r="J18" s="321"/>
      <c r="K18" s="14"/>
      <c r="L18" s="14"/>
      <c r="M18" s="14"/>
    </row>
    <row r="19" spans="1:13" ht="47.25" customHeight="1" thickBot="1">
      <c r="A19" s="144"/>
      <c r="B19" s="319"/>
      <c r="C19" s="304"/>
      <c r="D19" s="304"/>
      <c r="E19" s="304"/>
      <c r="F19" s="304"/>
      <c r="G19" s="110"/>
      <c r="H19" s="304"/>
      <c r="I19" s="304"/>
      <c r="J19" s="322"/>
      <c r="K19" s="14"/>
      <c r="L19" s="14"/>
      <c r="M19" s="14"/>
    </row>
    <row r="20" spans="1:13" ht="47.25" customHeight="1" thickBot="1">
      <c r="A20" s="144"/>
      <c r="B20" s="319"/>
      <c r="C20" s="304"/>
      <c r="D20" s="304"/>
      <c r="E20" s="304"/>
      <c r="F20" s="304"/>
      <c r="G20" s="110"/>
      <c r="H20" s="304"/>
      <c r="I20" s="304"/>
      <c r="J20" s="322"/>
      <c r="K20" s="14"/>
      <c r="L20" s="14"/>
      <c r="M20" s="14"/>
    </row>
    <row r="21" spans="1:13" ht="55.5" customHeight="1" thickBot="1">
      <c r="A21" s="144"/>
      <c r="B21" s="319"/>
      <c r="C21" s="304"/>
      <c r="D21" s="304"/>
      <c r="E21" s="304"/>
      <c r="F21" s="304"/>
      <c r="G21" s="111"/>
      <c r="H21" s="304"/>
      <c r="I21" s="304"/>
      <c r="J21" s="322"/>
      <c r="K21" s="14"/>
      <c r="L21" s="14"/>
      <c r="M21" s="14"/>
    </row>
    <row r="22" spans="1:13" ht="39.75" customHeight="1">
      <c r="A22" s="144"/>
      <c r="B22" s="320"/>
      <c r="C22" s="305"/>
      <c r="D22" s="305"/>
      <c r="E22" s="317"/>
      <c r="F22" s="305"/>
      <c r="G22" s="146"/>
      <c r="H22" s="305"/>
      <c r="I22" s="305"/>
      <c r="J22" s="323"/>
      <c r="K22" s="14"/>
      <c r="L22" s="14"/>
      <c r="M22" s="14"/>
    </row>
    <row r="23" spans="1:13" s="10" customFormat="1" ht="91.5" customHeight="1">
      <c r="A23" s="16"/>
      <c r="B23" s="306" t="s">
        <v>98</v>
      </c>
      <c r="C23" s="307"/>
      <c r="D23" s="307"/>
      <c r="E23" s="307"/>
      <c r="F23" s="307"/>
      <c r="G23" s="307"/>
      <c r="H23" s="307"/>
      <c r="I23" s="307"/>
      <c r="J23" s="308"/>
      <c r="K23" s="16"/>
      <c r="L23" s="16"/>
      <c r="M23" s="16"/>
    </row>
    <row r="24" spans="1:13" ht="39.75" customHeight="1" thickBot="1">
      <c r="A24" s="14"/>
      <c r="B24" s="318">
        <v>3</v>
      </c>
      <c r="C24" s="314"/>
      <c r="D24" s="314"/>
      <c r="E24" s="314"/>
      <c r="F24" s="303"/>
      <c r="G24" s="109"/>
      <c r="H24" s="312">
        <v>0.1</v>
      </c>
      <c r="I24" s="312"/>
      <c r="J24" s="321"/>
      <c r="K24" s="14"/>
      <c r="L24" s="14"/>
      <c r="M24" s="14"/>
    </row>
    <row r="25" spans="1:13" ht="39.75" customHeight="1" thickBot="1">
      <c r="A25" s="14"/>
      <c r="B25" s="319"/>
      <c r="C25" s="304"/>
      <c r="D25" s="304"/>
      <c r="E25" s="304"/>
      <c r="F25" s="304"/>
      <c r="G25" s="110"/>
      <c r="H25" s="304"/>
      <c r="I25" s="304"/>
      <c r="J25" s="322"/>
      <c r="K25" s="14"/>
      <c r="L25" s="14"/>
      <c r="M25" s="14"/>
    </row>
    <row r="26" spans="1:13" ht="39.75" customHeight="1" thickBot="1">
      <c r="A26" s="14"/>
      <c r="B26" s="319"/>
      <c r="C26" s="304"/>
      <c r="D26" s="304"/>
      <c r="E26" s="304"/>
      <c r="F26" s="304"/>
      <c r="G26" s="110"/>
      <c r="H26" s="304"/>
      <c r="I26" s="304"/>
      <c r="J26" s="322"/>
      <c r="K26" s="14"/>
      <c r="L26" s="14"/>
      <c r="M26" s="14"/>
    </row>
    <row r="27" spans="1:13" ht="39" customHeight="1" thickBot="1">
      <c r="A27" s="14"/>
      <c r="B27" s="319"/>
      <c r="C27" s="304"/>
      <c r="D27" s="304"/>
      <c r="E27" s="304"/>
      <c r="F27" s="304"/>
      <c r="G27" s="111"/>
      <c r="H27" s="304"/>
      <c r="I27" s="304"/>
      <c r="J27" s="322"/>
      <c r="K27" s="14"/>
      <c r="L27" s="14"/>
      <c r="M27" s="14"/>
    </row>
    <row r="28" spans="1:13" ht="39" customHeight="1">
      <c r="A28" s="14"/>
      <c r="B28" s="320"/>
      <c r="C28" s="305"/>
      <c r="D28" s="305"/>
      <c r="E28" s="317"/>
      <c r="F28" s="305"/>
      <c r="G28" s="146"/>
      <c r="H28" s="305"/>
      <c r="I28" s="305"/>
      <c r="J28" s="323"/>
      <c r="K28" s="14"/>
      <c r="L28" s="14"/>
      <c r="M28" s="14"/>
    </row>
    <row r="29" spans="1:13" s="10" customFormat="1" ht="91.5" customHeight="1">
      <c r="A29" s="16"/>
      <c r="B29" s="306" t="s">
        <v>99</v>
      </c>
      <c r="C29" s="307"/>
      <c r="D29" s="307"/>
      <c r="E29" s="307"/>
      <c r="F29" s="307"/>
      <c r="G29" s="307"/>
      <c r="H29" s="307"/>
      <c r="I29" s="307"/>
      <c r="J29" s="308"/>
      <c r="K29" s="16"/>
      <c r="L29" s="16"/>
      <c r="M29" s="16"/>
    </row>
    <row r="30" spans="1:13" ht="39" customHeight="1" thickBot="1">
      <c r="A30" s="14"/>
      <c r="B30" s="318">
        <v>4</v>
      </c>
      <c r="C30" s="314"/>
      <c r="D30" s="314"/>
      <c r="E30" s="314"/>
      <c r="F30" s="303"/>
      <c r="G30" s="109"/>
      <c r="H30" s="312">
        <v>0.1</v>
      </c>
      <c r="I30" s="312"/>
      <c r="J30" s="321"/>
      <c r="K30" s="14"/>
      <c r="L30" s="14"/>
      <c r="M30" s="14"/>
    </row>
    <row r="31" spans="1:13" ht="39" customHeight="1" thickBot="1">
      <c r="A31" s="14"/>
      <c r="B31" s="319"/>
      <c r="C31" s="304"/>
      <c r="D31" s="304"/>
      <c r="E31" s="304"/>
      <c r="F31" s="304"/>
      <c r="G31" s="110"/>
      <c r="H31" s="304"/>
      <c r="I31" s="304"/>
      <c r="J31" s="322"/>
      <c r="K31" s="14"/>
      <c r="L31" s="14"/>
      <c r="M31" s="14"/>
    </row>
    <row r="32" spans="1:13" ht="39" customHeight="1" thickBot="1">
      <c r="A32" s="14"/>
      <c r="B32" s="319"/>
      <c r="C32" s="304"/>
      <c r="D32" s="304"/>
      <c r="E32" s="304"/>
      <c r="F32" s="304"/>
      <c r="G32" s="110"/>
      <c r="H32" s="304"/>
      <c r="I32" s="304"/>
      <c r="J32" s="322"/>
      <c r="K32" s="14"/>
      <c r="L32" s="14"/>
      <c r="M32" s="14"/>
    </row>
    <row r="33" spans="1:13" ht="39" customHeight="1" thickBot="1">
      <c r="A33" s="14"/>
      <c r="B33" s="319"/>
      <c r="C33" s="304"/>
      <c r="D33" s="304"/>
      <c r="E33" s="304"/>
      <c r="F33" s="304"/>
      <c r="G33" s="111"/>
      <c r="H33" s="304"/>
      <c r="I33" s="304"/>
      <c r="J33" s="322"/>
      <c r="K33" s="14"/>
      <c r="L33" s="14"/>
      <c r="M33" s="14"/>
    </row>
    <row r="34" spans="1:13" ht="48" customHeight="1">
      <c r="A34" s="14"/>
      <c r="B34" s="320"/>
      <c r="C34" s="305"/>
      <c r="D34" s="305"/>
      <c r="E34" s="317"/>
      <c r="F34" s="305"/>
      <c r="G34" s="146"/>
      <c r="H34" s="305"/>
      <c r="I34" s="305"/>
      <c r="J34" s="323"/>
      <c r="K34" s="14"/>
      <c r="L34" s="14"/>
      <c r="M34" s="14"/>
    </row>
    <row r="35" spans="1:13" s="10" customFormat="1" ht="91.5" customHeight="1">
      <c r="A35" s="16"/>
      <c r="B35" s="306" t="s">
        <v>100</v>
      </c>
      <c r="C35" s="307"/>
      <c r="D35" s="307"/>
      <c r="E35" s="307"/>
      <c r="F35" s="307"/>
      <c r="G35" s="307"/>
      <c r="H35" s="307"/>
      <c r="I35" s="307"/>
      <c r="J35" s="308"/>
      <c r="K35" s="16"/>
      <c r="L35" s="16"/>
      <c r="M35" s="16"/>
    </row>
    <row r="36" spans="1:13" ht="39" customHeight="1" thickBot="1">
      <c r="A36" s="14"/>
      <c r="B36" s="313">
        <v>5</v>
      </c>
      <c r="C36" s="314"/>
      <c r="D36" s="315"/>
      <c r="E36" s="314"/>
      <c r="F36" s="303"/>
      <c r="G36" s="109"/>
      <c r="H36" s="326">
        <v>0.1</v>
      </c>
      <c r="I36" s="312"/>
      <c r="J36" s="321"/>
      <c r="K36" s="14"/>
      <c r="L36" s="14"/>
      <c r="M36" s="14"/>
    </row>
    <row r="37" spans="1:13" ht="39" customHeight="1" thickBot="1">
      <c r="A37" s="14"/>
      <c r="B37" s="313"/>
      <c r="C37" s="304"/>
      <c r="D37" s="315"/>
      <c r="E37" s="304"/>
      <c r="F37" s="304"/>
      <c r="G37" s="110"/>
      <c r="H37" s="315"/>
      <c r="I37" s="304"/>
      <c r="J37" s="322"/>
      <c r="K37" s="14"/>
      <c r="L37" s="14"/>
      <c r="M37" s="14"/>
    </row>
    <row r="38" spans="1:13" ht="48" customHeight="1" thickBot="1">
      <c r="A38" s="14"/>
      <c r="B38" s="313"/>
      <c r="C38" s="304"/>
      <c r="D38" s="315"/>
      <c r="E38" s="304"/>
      <c r="F38" s="304"/>
      <c r="G38" s="110"/>
      <c r="H38" s="315"/>
      <c r="I38" s="304"/>
      <c r="J38" s="322"/>
      <c r="K38" s="14"/>
      <c r="L38" s="14"/>
      <c r="M38" s="14"/>
    </row>
    <row r="39" spans="1:13" ht="48" customHeight="1" thickBot="1">
      <c r="A39" s="14"/>
      <c r="B39" s="313"/>
      <c r="C39" s="304"/>
      <c r="D39" s="315"/>
      <c r="E39" s="304"/>
      <c r="F39" s="304"/>
      <c r="G39" s="111"/>
      <c r="H39" s="315"/>
      <c r="I39" s="304"/>
      <c r="J39" s="322"/>
      <c r="K39" s="14"/>
      <c r="L39" s="14"/>
      <c r="M39" s="14"/>
    </row>
    <row r="40" spans="1:13" ht="48" customHeight="1">
      <c r="A40" s="14"/>
      <c r="B40" s="313"/>
      <c r="C40" s="305"/>
      <c r="D40" s="316"/>
      <c r="E40" s="317"/>
      <c r="F40" s="305"/>
      <c r="G40" s="146"/>
      <c r="H40" s="315"/>
      <c r="I40" s="305"/>
      <c r="J40" s="323"/>
      <c r="K40" s="14"/>
      <c r="L40" s="14"/>
      <c r="M40" s="14"/>
    </row>
    <row r="41" spans="1:13" ht="27" customHeight="1">
      <c r="A41" s="14"/>
      <c r="B41" s="306" t="s">
        <v>45</v>
      </c>
      <c r="C41" s="307"/>
      <c r="D41" s="307"/>
      <c r="E41" s="307"/>
      <c r="F41" s="307"/>
      <c r="G41" s="307"/>
      <c r="H41" s="36">
        <f>IF(SUM(H36)&gt;100%,"supera el 100%",SUM(H13:H40))</f>
        <v>0.99999999999999989</v>
      </c>
      <c r="I41" s="37"/>
      <c r="J41" s="147"/>
      <c r="K41" s="14"/>
      <c r="L41" s="14"/>
      <c r="M41" s="14"/>
    </row>
    <row r="42" spans="1:13" ht="27" customHeight="1">
      <c r="A42" s="14"/>
      <c r="B42" s="148"/>
      <c r="C42" s="38"/>
      <c r="D42" s="38"/>
      <c r="E42" s="38"/>
      <c r="F42" s="38"/>
      <c r="G42" s="38"/>
      <c r="H42" s="38"/>
      <c r="I42" s="38"/>
      <c r="J42" s="149"/>
      <c r="K42" s="14"/>
      <c r="L42" s="14"/>
      <c r="M42" s="14"/>
    </row>
    <row r="43" spans="1:13" ht="49.5" customHeight="1">
      <c r="A43" s="14"/>
      <c r="B43" s="150"/>
      <c r="C43" s="151"/>
      <c r="D43" s="151"/>
      <c r="E43" s="151"/>
      <c r="F43" s="151"/>
      <c r="G43" s="311"/>
      <c r="H43" s="311"/>
      <c r="I43" s="311"/>
      <c r="J43" s="152"/>
      <c r="K43" s="14"/>
      <c r="L43" s="14"/>
      <c r="M43" s="14"/>
    </row>
    <row r="44" spans="1:13" ht="49.5" customHeight="1">
      <c r="A44" s="14"/>
      <c r="B44" s="150"/>
      <c r="C44" s="151"/>
      <c r="D44" s="151"/>
      <c r="E44" s="151"/>
      <c r="F44" s="151"/>
      <c r="G44" s="310" t="s">
        <v>48</v>
      </c>
      <c r="H44" s="310"/>
      <c r="I44" s="310"/>
      <c r="J44" s="152"/>
      <c r="K44" s="14"/>
      <c r="L44" s="14"/>
      <c r="M44" s="14"/>
    </row>
    <row r="45" spans="1:13" ht="27" customHeight="1">
      <c r="A45" s="14"/>
      <c r="B45" s="150"/>
      <c r="C45" s="151"/>
      <c r="D45" s="151"/>
      <c r="E45" s="151"/>
      <c r="F45" s="151"/>
      <c r="G45" s="151"/>
      <c r="H45" s="151"/>
      <c r="I45" s="151"/>
      <c r="J45" s="152"/>
      <c r="K45" s="14"/>
      <c r="L45" s="14"/>
      <c r="M45" s="14"/>
    </row>
    <row r="46" spans="1:13" ht="27" customHeight="1">
      <c r="A46" s="14"/>
      <c r="B46" s="150"/>
      <c r="C46" s="151"/>
      <c r="D46" s="151"/>
      <c r="E46" s="151"/>
      <c r="F46" s="151"/>
      <c r="G46" s="151"/>
      <c r="H46" s="151"/>
      <c r="I46" s="151"/>
      <c r="J46" s="152"/>
      <c r="K46" s="14"/>
      <c r="L46" s="14"/>
      <c r="M46" s="14"/>
    </row>
    <row r="47" spans="1:13" ht="48.75" customHeight="1">
      <c r="A47" s="14"/>
      <c r="B47" s="153"/>
      <c r="C47" s="154" t="s">
        <v>46</v>
      </c>
      <c r="D47" s="324"/>
      <c r="E47" s="325"/>
      <c r="F47" s="155"/>
      <c r="G47" s="311"/>
      <c r="H47" s="311"/>
      <c r="I47" s="311"/>
      <c r="J47" s="156"/>
      <c r="K47" s="14"/>
      <c r="L47" s="14"/>
      <c r="M47" s="14"/>
    </row>
    <row r="48" spans="1:13" ht="48" customHeight="1">
      <c r="A48" s="14"/>
      <c r="B48" s="153"/>
      <c r="C48" s="154" t="s">
        <v>47</v>
      </c>
      <c r="D48" s="309"/>
      <c r="E48" s="309"/>
      <c r="F48" s="155"/>
      <c r="G48" s="310" t="s">
        <v>49</v>
      </c>
      <c r="H48" s="310"/>
      <c r="I48" s="310"/>
      <c r="J48" s="157"/>
      <c r="K48" s="14"/>
      <c r="L48" s="14"/>
      <c r="M48" s="14"/>
    </row>
    <row r="49" spans="1:13" ht="30.75" thickBot="1">
      <c r="A49" s="14"/>
      <c r="B49" s="158"/>
      <c r="C49" s="159"/>
      <c r="D49" s="160"/>
      <c r="E49" s="160"/>
      <c r="F49" s="160"/>
      <c r="G49" s="160"/>
      <c r="H49" s="160"/>
      <c r="I49" s="160"/>
      <c r="J49" s="161"/>
      <c r="K49" s="14"/>
      <c r="L49" s="14"/>
      <c r="M49" s="14"/>
    </row>
    <row r="50" spans="1:13" s="24" customFormat="1" ht="30">
      <c r="A50" s="14"/>
      <c r="B50" s="40"/>
      <c r="C50" s="41"/>
      <c r="D50" s="41"/>
      <c r="E50" s="41"/>
      <c r="F50" s="41"/>
      <c r="G50" s="41"/>
      <c r="H50" s="41"/>
      <c r="I50" s="41"/>
      <c r="J50" s="41"/>
      <c r="K50" s="14"/>
      <c r="L50" s="14"/>
      <c r="M50" s="14"/>
    </row>
    <row r="51" spans="1:13" s="24" customFormat="1" ht="30">
      <c r="A51" s="14"/>
      <c r="B51" s="40"/>
      <c r="C51" s="41"/>
      <c r="D51" s="41"/>
      <c r="E51" s="41"/>
      <c r="F51" s="41"/>
      <c r="G51" s="41"/>
      <c r="H51" s="41"/>
      <c r="I51" s="41"/>
      <c r="J51" s="41"/>
      <c r="K51" s="14"/>
      <c r="L51" s="14"/>
      <c r="M51" s="14"/>
    </row>
    <row r="52" spans="1:13" s="24" customFormat="1" ht="30">
      <c r="B52" s="42"/>
      <c r="C52" s="39"/>
      <c r="D52" s="39"/>
      <c r="E52" s="39"/>
      <c r="F52" s="39"/>
      <c r="G52" s="39"/>
      <c r="H52" s="39"/>
      <c r="I52" s="39"/>
      <c r="J52" s="39"/>
    </row>
    <row r="53" spans="1:13" s="24" customFormat="1" ht="30">
      <c r="B53" s="42"/>
      <c r="C53" s="39"/>
      <c r="D53" s="39"/>
      <c r="E53" s="39"/>
      <c r="F53" s="39"/>
      <c r="G53" s="39"/>
      <c r="H53" s="39"/>
      <c r="I53" s="39"/>
      <c r="J53" s="39"/>
    </row>
    <row r="54" spans="1:13" s="24" customFormat="1" ht="30">
      <c r="B54" s="42"/>
      <c r="C54" s="39"/>
      <c r="D54" s="39"/>
      <c r="E54" s="39"/>
      <c r="F54" s="39"/>
      <c r="G54" s="39"/>
      <c r="H54" s="39"/>
      <c r="I54" s="39"/>
      <c r="J54" s="39"/>
    </row>
    <row r="55" spans="1:13" s="24" customFormat="1" ht="30">
      <c r="B55" s="42"/>
      <c r="C55" s="39"/>
      <c r="D55" s="39"/>
      <c r="E55" s="39"/>
      <c r="F55" s="39"/>
      <c r="G55" s="39"/>
      <c r="H55" s="39"/>
      <c r="I55" s="39"/>
      <c r="J55" s="39"/>
    </row>
    <row r="56" spans="1:13" s="24" customFormat="1" ht="30">
      <c r="B56" s="42"/>
      <c r="C56" s="39"/>
      <c r="D56" s="39"/>
      <c r="E56" s="39"/>
      <c r="F56" s="39"/>
      <c r="G56" s="39"/>
      <c r="H56" s="39"/>
      <c r="I56" s="39"/>
      <c r="J56" s="39"/>
    </row>
    <row r="57" spans="1:13" s="24" customFormat="1" ht="30">
      <c r="B57" s="42"/>
      <c r="C57" s="39"/>
      <c r="D57" s="39"/>
      <c r="E57" s="39"/>
      <c r="F57" s="39"/>
      <c r="G57" s="39"/>
      <c r="H57" s="39"/>
      <c r="I57" s="39"/>
      <c r="J57" s="39"/>
    </row>
    <row r="58" spans="1:13" s="24" customFormat="1" ht="30">
      <c r="B58" s="42"/>
      <c r="C58" s="39"/>
      <c r="D58" s="39"/>
      <c r="E58" s="39"/>
      <c r="F58" s="39"/>
      <c r="G58" s="39"/>
      <c r="H58" s="39"/>
      <c r="I58" s="39"/>
      <c r="J58" s="39"/>
    </row>
    <row r="59" spans="1:13" s="24" customFormat="1" ht="30">
      <c r="B59" s="42"/>
      <c r="C59" s="39"/>
      <c r="D59" s="39"/>
      <c r="E59" s="39"/>
      <c r="F59" s="39"/>
      <c r="G59" s="39"/>
      <c r="H59" s="39"/>
      <c r="I59" s="39"/>
      <c r="J59" s="39"/>
    </row>
    <row r="60" spans="1:13" s="24" customFormat="1" ht="30">
      <c r="B60" s="42"/>
      <c r="C60" s="39"/>
      <c r="D60" s="39"/>
      <c r="E60" s="39"/>
      <c r="F60" s="39"/>
      <c r="G60" s="39"/>
      <c r="H60" s="39"/>
      <c r="I60" s="39"/>
      <c r="J60" s="39"/>
    </row>
    <row r="61" spans="1:13" s="24" customFormat="1" ht="30">
      <c r="B61" s="42"/>
      <c r="C61" s="39"/>
      <c r="D61" s="39"/>
      <c r="E61" s="39"/>
      <c r="F61" s="39"/>
      <c r="G61" s="39"/>
      <c r="H61" s="39"/>
      <c r="I61" s="39"/>
      <c r="J61" s="39"/>
    </row>
    <row r="62" spans="1:13" s="24" customFormat="1" ht="30">
      <c r="B62" s="42"/>
      <c r="C62" s="39"/>
      <c r="D62" s="39"/>
      <c r="E62" s="39"/>
      <c r="F62" s="39"/>
      <c r="G62" s="39"/>
      <c r="H62" s="39"/>
      <c r="I62" s="39"/>
      <c r="J62" s="39"/>
    </row>
    <row r="63" spans="1:13" s="24" customFormat="1" ht="30">
      <c r="B63" s="42"/>
      <c r="C63" s="39"/>
      <c r="D63" s="39"/>
      <c r="E63" s="39"/>
      <c r="F63" s="39"/>
      <c r="G63" s="39"/>
      <c r="H63" s="39"/>
      <c r="I63" s="39"/>
      <c r="J63" s="39"/>
    </row>
    <row r="64" spans="1:13" s="24" customFormat="1" ht="30">
      <c r="B64" s="42"/>
      <c r="C64" s="39"/>
      <c r="D64" s="39"/>
      <c r="E64" s="39"/>
      <c r="F64" s="39"/>
      <c r="G64" s="39"/>
      <c r="H64" s="39"/>
      <c r="I64" s="39"/>
      <c r="J64" s="39"/>
    </row>
    <row r="65" spans="2:10" s="24" customFormat="1" ht="30">
      <c r="B65" s="42"/>
      <c r="C65" s="39"/>
      <c r="D65" s="39"/>
      <c r="E65" s="39"/>
      <c r="F65" s="39"/>
      <c r="G65" s="39"/>
      <c r="H65" s="39"/>
      <c r="I65" s="39"/>
      <c r="J65" s="39"/>
    </row>
    <row r="66" spans="2:10" s="24" customFormat="1" ht="30">
      <c r="B66" s="42"/>
      <c r="C66" s="39"/>
      <c r="D66" s="39"/>
      <c r="E66" s="39"/>
      <c r="F66" s="39"/>
      <c r="G66" s="39"/>
      <c r="H66" s="39"/>
      <c r="I66" s="39"/>
      <c r="J66" s="39"/>
    </row>
    <row r="67" spans="2:10" s="24" customFormat="1" ht="30">
      <c r="B67" s="42"/>
      <c r="C67" s="39"/>
      <c r="D67" s="39"/>
      <c r="E67" s="39"/>
      <c r="F67" s="39"/>
      <c r="G67" s="39"/>
      <c r="H67" s="39"/>
      <c r="I67" s="39"/>
      <c r="J67" s="39"/>
    </row>
    <row r="68" spans="2:10" s="24" customFormat="1" ht="30">
      <c r="B68" s="42"/>
      <c r="C68" s="39"/>
      <c r="D68" s="39"/>
      <c r="E68" s="39"/>
      <c r="F68" s="39"/>
      <c r="G68" s="39"/>
      <c r="H68" s="39"/>
      <c r="I68" s="39"/>
      <c r="J68" s="39"/>
    </row>
    <row r="69" spans="2:10" s="24" customFormat="1" ht="30">
      <c r="B69" s="42"/>
      <c r="C69" s="39"/>
      <c r="D69" s="39"/>
      <c r="E69" s="39"/>
      <c r="F69" s="39"/>
      <c r="G69" s="39"/>
      <c r="H69" s="39"/>
      <c r="I69" s="39"/>
      <c r="J69" s="39"/>
    </row>
    <row r="70" spans="2:10" s="24" customFormat="1" ht="30">
      <c r="B70" s="42"/>
      <c r="C70" s="39"/>
      <c r="D70" s="39"/>
      <c r="E70" s="39"/>
      <c r="F70" s="39"/>
      <c r="G70" s="39"/>
      <c r="H70" s="39"/>
      <c r="I70" s="39"/>
      <c r="J70" s="39"/>
    </row>
    <row r="71" spans="2:10" s="24" customFormat="1" ht="30">
      <c r="B71" s="42"/>
      <c r="C71" s="39"/>
      <c r="D71" s="39"/>
      <c r="E71" s="39"/>
      <c r="F71" s="39"/>
      <c r="G71" s="39"/>
      <c r="H71" s="39"/>
      <c r="I71" s="39"/>
      <c r="J71" s="39"/>
    </row>
    <row r="72" spans="2:10" s="24" customFormat="1" ht="30">
      <c r="B72" s="42"/>
      <c r="C72" s="39"/>
      <c r="D72" s="39"/>
      <c r="E72" s="39"/>
      <c r="F72" s="39"/>
      <c r="G72" s="39"/>
      <c r="H72" s="39"/>
      <c r="I72" s="39"/>
      <c r="J72" s="39"/>
    </row>
    <row r="73" spans="2:10" s="24" customFormat="1" ht="30">
      <c r="B73" s="42"/>
      <c r="C73" s="39"/>
      <c r="D73" s="39"/>
      <c r="E73" s="39"/>
      <c r="F73" s="39"/>
      <c r="G73" s="39"/>
      <c r="H73" s="39"/>
      <c r="I73" s="39"/>
      <c r="J73" s="39"/>
    </row>
    <row r="74" spans="2:10" s="24" customFormat="1" ht="30">
      <c r="B74" s="42"/>
      <c r="C74" s="39"/>
      <c r="D74" s="39"/>
      <c r="E74" s="39"/>
      <c r="F74" s="39"/>
      <c r="G74" s="39"/>
      <c r="H74" s="39"/>
      <c r="I74" s="39"/>
      <c r="J74" s="39"/>
    </row>
    <row r="75" spans="2:10" s="24" customFormat="1" ht="30">
      <c r="B75" s="42"/>
      <c r="C75" s="39"/>
      <c r="D75" s="39"/>
      <c r="E75" s="39"/>
      <c r="F75" s="39"/>
      <c r="G75" s="39"/>
      <c r="H75" s="39"/>
      <c r="I75" s="39"/>
      <c r="J75" s="39"/>
    </row>
    <row r="76" spans="2:10" s="24" customFormat="1" ht="30">
      <c r="B76" s="42"/>
      <c r="C76" s="39"/>
      <c r="D76" s="39"/>
      <c r="E76" s="39"/>
      <c r="F76" s="39"/>
      <c r="G76" s="39"/>
      <c r="H76" s="39"/>
      <c r="I76" s="39"/>
      <c r="J76" s="39"/>
    </row>
    <row r="77" spans="2:10" s="24" customFormat="1" ht="30">
      <c r="B77" s="42"/>
      <c r="C77" s="39"/>
      <c r="D77" s="39"/>
      <c r="E77" s="39"/>
      <c r="F77" s="39"/>
      <c r="G77" s="39"/>
      <c r="H77" s="39"/>
      <c r="I77" s="39"/>
      <c r="J77" s="39"/>
    </row>
    <row r="78" spans="2:10" s="24" customFormat="1" ht="30">
      <c r="B78" s="42"/>
      <c r="C78" s="39"/>
      <c r="D78" s="39"/>
      <c r="E78" s="39"/>
      <c r="F78" s="39"/>
      <c r="G78" s="39"/>
      <c r="H78" s="39"/>
      <c r="I78" s="39"/>
      <c r="J78" s="39"/>
    </row>
    <row r="79" spans="2:10" s="24" customFormat="1" ht="30">
      <c r="B79" s="42"/>
      <c r="C79" s="39"/>
      <c r="D79" s="39"/>
      <c r="E79" s="39"/>
      <c r="F79" s="39"/>
      <c r="G79" s="39"/>
      <c r="H79" s="39"/>
      <c r="I79" s="39"/>
      <c r="J79" s="39"/>
    </row>
    <row r="80" spans="2:10" s="24" customFormat="1" ht="31.5">
      <c r="B80" s="43"/>
      <c r="C80" s="44"/>
      <c r="D80" s="44"/>
      <c r="E80" s="44"/>
      <c r="F80" s="44"/>
      <c r="G80" s="44"/>
      <c r="H80" s="44"/>
      <c r="I80" s="44"/>
      <c r="J80" s="44"/>
    </row>
    <row r="81" spans="2:10" s="24" customFormat="1" ht="31.5">
      <c r="B81" s="43"/>
      <c r="C81" s="44"/>
      <c r="D81" s="44"/>
      <c r="E81" s="44"/>
      <c r="F81" s="44"/>
      <c r="G81" s="44"/>
      <c r="H81" s="44"/>
      <c r="I81" s="44"/>
      <c r="J81" s="44"/>
    </row>
    <row r="82" spans="2:10" s="24" customFormat="1" ht="31.5">
      <c r="B82" s="43"/>
      <c r="C82" s="44"/>
      <c r="D82" s="44"/>
      <c r="E82" s="44"/>
      <c r="F82" s="44"/>
      <c r="G82" s="44"/>
      <c r="H82" s="44"/>
      <c r="I82" s="44"/>
      <c r="J82" s="44"/>
    </row>
    <row r="83" spans="2:10" s="24" customFormat="1" ht="31.5">
      <c r="B83" s="43"/>
      <c r="C83" s="44"/>
      <c r="D83" s="44"/>
      <c r="E83" s="44"/>
      <c r="F83" s="44"/>
      <c r="G83" s="44"/>
      <c r="H83" s="44"/>
      <c r="I83" s="44"/>
      <c r="J83" s="44"/>
    </row>
    <row r="84" spans="2:10" s="24" customFormat="1" ht="31.5">
      <c r="B84" s="43"/>
      <c r="C84" s="44"/>
      <c r="D84" s="44"/>
      <c r="E84" s="44"/>
      <c r="F84" s="44"/>
      <c r="G84" s="44"/>
      <c r="H84" s="44"/>
      <c r="I84" s="44"/>
      <c r="J84" s="44"/>
    </row>
    <row r="85" spans="2:10" s="24" customFormat="1" ht="31.5">
      <c r="B85" s="43"/>
      <c r="C85" s="44"/>
      <c r="D85" s="44"/>
      <c r="E85" s="44"/>
      <c r="F85" s="44"/>
      <c r="G85" s="44"/>
      <c r="H85" s="44"/>
      <c r="I85" s="44"/>
      <c r="J85" s="44"/>
    </row>
    <row r="86" spans="2:10" s="24" customFormat="1" ht="31.5">
      <c r="B86" s="43"/>
      <c r="C86" s="44"/>
      <c r="D86" s="44"/>
      <c r="E86" s="44"/>
      <c r="F86" s="44"/>
      <c r="G86" s="44"/>
      <c r="H86" s="44"/>
      <c r="I86" s="44"/>
      <c r="J86" s="44"/>
    </row>
    <row r="87" spans="2:10" s="24" customFormat="1" ht="31.5">
      <c r="B87" s="43"/>
      <c r="C87" s="44"/>
      <c r="D87" s="44"/>
      <c r="E87" s="44"/>
      <c r="F87" s="44"/>
      <c r="G87" s="44"/>
      <c r="H87" s="44"/>
      <c r="I87" s="44"/>
      <c r="J87" s="44"/>
    </row>
    <row r="88" spans="2:10" s="24" customFormat="1" ht="31.5">
      <c r="B88" s="43"/>
      <c r="C88" s="44"/>
      <c r="D88" s="44"/>
      <c r="E88" s="44"/>
      <c r="F88" s="44"/>
      <c r="G88" s="44"/>
      <c r="H88" s="44"/>
      <c r="I88" s="44"/>
      <c r="J88" s="44"/>
    </row>
    <row r="89" spans="2:10" s="24" customFormat="1" ht="31.5">
      <c r="B89" s="43"/>
      <c r="C89" s="44"/>
      <c r="D89" s="44"/>
      <c r="E89" s="44"/>
      <c r="F89" s="44"/>
      <c r="G89" s="44"/>
      <c r="H89" s="44"/>
      <c r="I89" s="44"/>
      <c r="J89" s="44"/>
    </row>
    <row r="90" spans="2:10" s="24" customFormat="1" ht="31.5">
      <c r="B90" s="43"/>
      <c r="C90" s="44"/>
      <c r="D90" s="44"/>
      <c r="E90" s="44"/>
      <c r="F90" s="44"/>
      <c r="G90" s="44"/>
      <c r="H90" s="44"/>
      <c r="I90" s="44"/>
      <c r="J90" s="44"/>
    </row>
    <row r="91" spans="2:10" s="24" customFormat="1" ht="31.5">
      <c r="B91" s="43"/>
      <c r="C91" s="44"/>
      <c r="D91" s="44"/>
      <c r="E91" s="44"/>
      <c r="F91" s="44"/>
      <c r="G91" s="44"/>
      <c r="H91" s="44"/>
      <c r="I91" s="44"/>
      <c r="J91" s="44"/>
    </row>
    <row r="92" spans="2:10" s="24" customFormat="1" ht="31.5">
      <c r="B92" s="43"/>
      <c r="C92" s="44"/>
      <c r="D92" s="44"/>
      <c r="E92" s="44"/>
      <c r="F92" s="44"/>
      <c r="G92" s="44"/>
      <c r="H92" s="44"/>
      <c r="I92" s="44"/>
      <c r="J92" s="44"/>
    </row>
    <row r="93" spans="2:10" s="24" customFormat="1" ht="31.5">
      <c r="B93" s="43"/>
      <c r="C93" s="44"/>
      <c r="D93" s="44"/>
      <c r="E93" s="44"/>
      <c r="F93" s="44"/>
      <c r="G93" s="44"/>
      <c r="H93" s="44"/>
      <c r="I93" s="44"/>
      <c r="J93" s="44"/>
    </row>
    <row r="94" spans="2:10" s="24" customFormat="1" ht="31.5">
      <c r="B94" s="43"/>
      <c r="C94" s="44"/>
      <c r="D94" s="44"/>
      <c r="E94" s="44"/>
      <c r="F94" s="44"/>
      <c r="G94" s="44"/>
      <c r="H94" s="44"/>
      <c r="I94" s="44"/>
      <c r="J94" s="44"/>
    </row>
    <row r="95" spans="2:10" s="24" customFormat="1" ht="31.5">
      <c r="B95" s="43"/>
      <c r="C95" s="44"/>
      <c r="D95" s="44"/>
      <c r="E95" s="44"/>
      <c r="F95" s="44"/>
      <c r="G95" s="44"/>
      <c r="H95" s="44"/>
      <c r="I95" s="44"/>
      <c r="J95" s="44"/>
    </row>
  </sheetData>
  <mergeCells count="69">
    <mergeCell ref="B13:B17"/>
    <mergeCell ref="H13:H17"/>
    <mergeCell ref="C13:C17"/>
    <mergeCell ref="B9:J9"/>
    <mergeCell ref="H10:H11"/>
    <mergeCell ref="I10:J10"/>
    <mergeCell ref="G10:G11"/>
    <mergeCell ref="B12:J12"/>
    <mergeCell ref="B10:B11"/>
    <mergeCell ref="C10:C11"/>
    <mergeCell ref="D10:D11"/>
    <mergeCell ref="E10:E11"/>
    <mergeCell ref="F10:F11"/>
    <mergeCell ref="H18:H22"/>
    <mergeCell ref="I18:I22"/>
    <mergeCell ref="D13:D17"/>
    <mergeCell ref="I13:I17"/>
    <mergeCell ref="J18:J22"/>
    <mergeCell ref="J13:J17"/>
    <mergeCell ref="E13:E17"/>
    <mergeCell ref="F13:F17"/>
    <mergeCell ref="J24:J28"/>
    <mergeCell ref="B23:J23"/>
    <mergeCell ref="H24:H28"/>
    <mergeCell ref="I24:I28"/>
    <mergeCell ref="B24:B28"/>
    <mergeCell ref="C24:C28"/>
    <mergeCell ref="D24:D28"/>
    <mergeCell ref="E24:E28"/>
    <mergeCell ref="B18:B22"/>
    <mergeCell ref="C18:C22"/>
    <mergeCell ref="D18:D22"/>
    <mergeCell ref="E18:E22"/>
    <mergeCell ref="F18:F22"/>
    <mergeCell ref="D30:D34"/>
    <mergeCell ref="E30:E34"/>
    <mergeCell ref="B35:J35"/>
    <mergeCell ref="J30:J34"/>
    <mergeCell ref="D47:E47"/>
    <mergeCell ref="G47:I47"/>
    <mergeCell ref="F36:F40"/>
    <mergeCell ref="H36:H40"/>
    <mergeCell ref="J36:J40"/>
    <mergeCell ref="F30:F34"/>
    <mergeCell ref="C30:C34"/>
    <mergeCell ref="B41:G41"/>
    <mergeCell ref="B1:C5"/>
    <mergeCell ref="B7:J8"/>
    <mergeCell ref="F24:F28"/>
    <mergeCell ref="B29:J29"/>
    <mergeCell ref="D48:E48"/>
    <mergeCell ref="G48:I48"/>
    <mergeCell ref="G43:I43"/>
    <mergeCell ref="G44:I44"/>
    <mergeCell ref="I36:I40"/>
    <mergeCell ref="B36:B40"/>
    <mergeCell ref="C36:C40"/>
    <mergeCell ref="H30:H34"/>
    <mergeCell ref="I30:I34"/>
    <mergeCell ref="D36:D40"/>
    <mergeCell ref="E36:E40"/>
    <mergeCell ref="B30:B34"/>
    <mergeCell ref="D1:J1"/>
    <mergeCell ref="D2:J2"/>
    <mergeCell ref="D3:J3"/>
    <mergeCell ref="E4:F4"/>
    <mergeCell ref="E5:F5"/>
    <mergeCell ref="H4:J4"/>
    <mergeCell ref="H5:J5"/>
  </mergeCells>
  <dataValidations count="1">
    <dataValidation allowBlank="1" showInputMessage="1" showErrorMessage="1" errorTitle="error" error="solo datos númericos" sqref="H30:H34 H24:H28 H36:H40 H13:H22"/>
  </dataValidations>
  <printOptions horizontalCentered="1" verticalCentered="1"/>
  <pageMargins left="0.25" right="0.25" top="0.75" bottom="0.75" header="0.3" footer="0.3"/>
  <pageSetup paperSize="175" scale="22" orientation="landscape" r:id="rId1"/>
  <rowBreaks count="2" manualBreakCount="2">
    <brk id="22" max="9" man="1"/>
    <brk id="49" max="17" man="1"/>
  </rowBreaks>
  <colBreaks count="1" manualBreakCount="1">
    <brk id="10" min="6" max="46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C98"/>
  <sheetViews>
    <sheetView topLeftCell="I1" zoomScaleNormal="100" workbookViewId="0">
      <selection activeCell="F13" sqref="F13:F17"/>
    </sheetView>
  </sheetViews>
  <sheetFormatPr baseColWidth="10" defaultColWidth="10.85546875" defaultRowHeight="18.75"/>
  <cols>
    <col min="1" max="1" width="4.28515625" style="23" customWidth="1"/>
    <col min="2" max="2" width="17" style="15" customWidth="1"/>
    <col min="3" max="3" width="41.42578125" style="23" customWidth="1"/>
    <col min="4" max="4" width="41.7109375" style="23" customWidth="1"/>
    <col min="5" max="5" width="28.85546875" style="23" customWidth="1"/>
    <col min="6" max="6" width="29.7109375" style="23" customWidth="1"/>
    <col min="7" max="7" width="33.42578125" style="23" customWidth="1"/>
    <col min="8" max="8" width="32" style="23" customWidth="1"/>
    <col min="9" max="11" width="41.140625" style="23" customWidth="1"/>
    <col min="12" max="12" width="36.42578125" style="23" customWidth="1"/>
    <col min="13" max="13" width="24.140625" style="23" customWidth="1"/>
    <col min="14" max="14" width="80.7109375" style="23" customWidth="1"/>
    <col min="15" max="15" width="3.7109375" style="199" customWidth="1"/>
    <col min="16" max="55" width="10.85546875" style="199"/>
    <col min="56" max="16384" width="10.85546875" style="23"/>
  </cols>
  <sheetData>
    <row r="1" spans="1:55" ht="15" customHeight="1">
      <c r="B1" s="337"/>
      <c r="C1" s="338"/>
      <c r="D1" s="244" t="s">
        <v>213</v>
      </c>
      <c r="E1" s="244"/>
      <c r="F1" s="244"/>
      <c r="G1" s="244"/>
      <c r="H1" s="244"/>
      <c r="I1" s="244"/>
      <c r="J1" s="244"/>
      <c r="K1" s="244"/>
      <c r="L1" s="244"/>
      <c r="M1" s="244"/>
      <c r="N1" s="245"/>
    </row>
    <row r="2" spans="1:55" ht="15">
      <c r="B2" s="339"/>
      <c r="C2" s="340"/>
      <c r="D2" s="246" t="s">
        <v>214</v>
      </c>
      <c r="E2" s="246"/>
      <c r="F2" s="246"/>
      <c r="G2" s="246"/>
      <c r="H2" s="246"/>
      <c r="I2" s="246"/>
      <c r="J2" s="246"/>
      <c r="K2" s="246"/>
      <c r="L2" s="246"/>
      <c r="M2" s="246"/>
      <c r="N2" s="247"/>
    </row>
    <row r="3" spans="1:55" ht="15">
      <c r="B3" s="339"/>
      <c r="C3" s="340"/>
      <c r="D3" s="248" t="s">
        <v>215</v>
      </c>
      <c r="E3" s="248"/>
      <c r="F3" s="248"/>
      <c r="G3" s="248"/>
      <c r="H3" s="248"/>
      <c r="I3" s="248"/>
      <c r="J3" s="248"/>
      <c r="K3" s="248"/>
      <c r="L3" s="248"/>
      <c r="M3" s="248"/>
      <c r="N3" s="249"/>
    </row>
    <row r="4" spans="1:55" s="143" customFormat="1" ht="15" customHeight="1">
      <c r="B4" s="339"/>
      <c r="C4" s="340"/>
      <c r="D4" s="253" t="s">
        <v>216</v>
      </c>
      <c r="E4" s="253"/>
      <c r="F4" s="253" t="s">
        <v>217</v>
      </c>
      <c r="G4" s="253"/>
      <c r="H4" s="253"/>
      <c r="I4" s="255" t="s">
        <v>218</v>
      </c>
      <c r="J4" s="255"/>
      <c r="K4" s="255"/>
      <c r="L4" s="255"/>
      <c r="M4" s="255" t="s">
        <v>219</v>
      </c>
      <c r="N4" s="257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  <c r="AH4" s="200"/>
      <c r="AI4" s="200"/>
      <c r="AJ4" s="200"/>
      <c r="AK4" s="200"/>
      <c r="AL4" s="200"/>
      <c r="AM4" s="200"/>
      <c r="AN4" s="200"/>
      <c r="AO4" s="200"/>
      <c r="AP4" s="200"/>
      <c r="AQ4" s="200"/>
      <c r="AR4" s="200"/>
      <c r="AS4" s="200"/>
      <c r="AT4" s="200"/>
      <c r="AU4" s="200"/>
      <c r="AV4" s="200"/>
      <c r="AW4" s="200"/>
      <c r="AX4" s="200"/>
      <c r="AY4" s="200"/>
      <c r="AZ4" s="200"/>
      <c r="BA4" s="200"/>
      <c r="BB4" s="200"/>
      <c r="BC4" s="200"/>
    </row>
    <row r="5" spans="1:55" s="141" customFormat="1" ht="15.75" customHeight="1" thickBot="1">
      <c r="B5" s="341"/>
      <c r="C5" s="342"/>
      <c r="D5" s="336" t="s">
        <v>221</v>
      </c>
      <c r="E5" s="336"/>
      <c r="F5" s="254">
        <v>2</v>
      </c>
      <c r="G5" s="254"/>
      <c r="H5" s="254"/>
      <c r="I5" s="256" t="s">
        <v>220</v>
      </c>
      <c r="J5" s="256"/>
      <c r="K5" s="256"/>
      <c r="L5" s="256"/>
      <c r="M5" s="254" t="s">
        <v>224</v>
      </c>
      <c r="N5" s="258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  <c r="AE5" s="201"/>
      <c r="AF5" s="201"/>
      <c r="AG5" s="201"/>
      <c r="AH5" s="201"/>
      <c r="AI5" s="201"/>
      <c r="AJ5" s="201"/>
      <c r="AK5" s="201"/>
      <c r="AL5" s="201"/>
      <c r="AM5" s="201"/>
      <c r="AN5" s="201"/>
      <c r="AO5" s="201"/>
      <c r="AP5" s="201"/>
      <c r="AQ5" s="201"/>
      <c r="AR5" s="201"/>
      <c r="AS5" s="201"/>
      <c r="AT5" s="201"/>
      <c r="AU5" s="201"/>
      <c r="AV5" s="201"/>
      <c r="AW5" s="201"/>
      <c r="AX5" s="201"/>
      <c r="AY5" s="201"/>
      <c r="AZ5" s="201"/>
      <c r="BA5" s="201"/>
      <c r="BB5" s="201"/>
      <c r="BC5" s="201"/>
    </row>
    <row r="6" spans="1:55" ht="19.5" thickBot="1"/>
    <row r="7" spans="1:55" s="24" customFormat="1" ht="132" customHeight="1">
      <c r="A7" s="14"/>
      <c r="B7" s="372" t="s">
        <v>137</v>
      </c>
      <c r="C7" s="373"/>
      <c r="D7" s="373"/>
      <c r="E7" s="373"/>
      <c r="F7" s="373"/>
      <c r="G7" s="373"/>
      <c r="H7" s="373"/>
      <c r="I7" s="373"/>
      <c r="J7" s="373"/>
      <c r="K7" s="373"/>
      <c r="L7" s="373"/>
      <c r="M7" s="373"/>
      <c r="N7" s="374"/>
      <c r="O7" s="202"/>
      <c r="P7" s="202"/>
      <c r="Q7" s="202"/>
      <c r="R7" s="199"/>
      <c r="S7" s="199"/>
      <c r="T7" s="199"/>
      <c r="U7" s="199"/>
      <c r="V7" s="199"/>
      <c r="W7" s="199"/>
      <c r="X7" s="199"/>
      <c r="Y7" s="199"/>
      <c r="Z7" s="199"/>
      <c r="AA7" s="199"/>
      <c r="AB7" s="199"/>
      <c r="AC7" s="199"/>
      <c r="AD7" s="199"/>
      <c r="AE7" s="199"/>
      <c r="AF7" s="199"/>
      <c r="AG7" s="199"/>
      <c r="AH7" s="199"/>
      <c r="AI7" s="199"/>
      <c r="AJ7" s="199"/>
      <c r="AK7" s="199"/>
      <c r="AL7" s="199"/>
      <c r="AM7" s="199"/>
      <c r="AN7" s="199"/>
      <c r="AO7" s="199"/>
      <c r="AP7" s="199"/>
      <c r="AQ7" s="199"/>
      <c r="AR7" s="199"/>
      <c r="AS7" s="199"/>
      <c r="AT7" s="199"/>
      <c r="AU7" s="199"/>
      <c r="AV7" s="199"/>
      <c r="AW7" s="199"/>
      <c r="AX7" s="199"/>
      <c r="AY7" s="199"/>
      <c r="AZ7" s="199"/>
      <c r="BA7" s="199"/>
      <c r="BB7" s="199"/>
      <c r="BC7" s="199"/>
    </row>
    <row r="8" spans="1:55" ht="64.5" customHeight="1">
      <c r="A8" s="14"/>
      <c r="B8" s="375"/>
      <c r="C8" s="376"/>
      <c r="D8" s="376"/>
      <c r="E8" s="376"/>
      <c r="F8" s="376"/>
      <c r="G8" s="376"/>
      <c r="H8" s="376"/>
      <c r="I8" s="376"/>
      <c r="J8" s="376"/>
      <c r="K8" s="376"/>
      <c r="L8" s="376"/>
      <c r="M8" s="376"/>
      <c r="N8" s="377"/>
      <c r="O8" s="202"/>
      <c r="P8" s="202"/>
      <c r="Q8" s="202"/>
    </row>
    <row r="9" spans="1:55" ht="64.5" customHeight="1">
      <c r="A9" s="14"/>
      <c r="B9" s="375"/>
      <c r="C9" s="376"/>
      <c r="D9" s="376"/>
      <c r="E9" s="376"/>
      <c r="F9" s="376"/>
      <c r="G9" s="376"/>
      <c r="H9" s="376"/>
      <c r="I9" s="376"/>
      <c r="J9" s="376"/>
      <c r="K9" s="376"/>
      <c r="L9" s="376"/>
      <c r="M9" s="376"/>
      <c r="N9" s="377"/>
      <c r="O9" s="202"/>
      <c r="P9" s="202"/>
      <c r="Q9" s="202"/>
    </row>
    <row r="10" spans="1:55" s="9" customFormat="1" ht="56.25" customHeight="1">
      <c r="A10" s="16"/>
      <c r="B10" s="378" t="s">
        <v>30</v>
      </c>
      <c r="C10" s="380" t="s">
        <v>31</v>
      </c>
      <c r="D10" s="380" t="s">
        <v>32</v>
      </c>
      <c r="E10" s="380" t="s">
        <v>33</v>
      </c>
      <c r="F10" s="380" t="s">
        <v>34</v>
      </c>
      <c r="G10" s="380" t="s">
        <v>14</v>
      </c>
      <c r="H10" s="380" t="s">
        <v>35</v>
      </c>
      <c r="I10" s="382" t="s">
        <v>36</v>
      </c>
      <c r="J10" s="383"/>
      <c r="K10" s="384" t="s">
        <v>28</v>
      </c>
      <c r="L10" s="384"/>
      <c r="M10" s="384" t="s">
        <v>101</v>
      </c>
      <c r="N10" s="385"/>
      <c r="O10" s="203"/>
      <c r="P10" s="203"/>
      <c r="Q10" s="203"/>
      <c r="R10" s="204"/>
      <c r="S10" s="204"/>
      <c r="T10" s="204"/>
      <c r="U10" s="204"/>
      <c r="V10" s="204"/>
      <c r="W10" s="204"/>
      <c r="X10" s="204"/>
      <c r="Y10" s="204"/>
      <c r="Z10" s="204"/>
      <c r="AA10" s="204"/>
      <c r="AB10" s="204"/>
      <c r="AC10" s="204"/>
      <c r="AD10" s="204"/>
      <c r="AE10" s="204"/>
      <c r="AF10" s="204"/>
      <c r="AG10" s="204"/>
      <c r="AH10" s="204"/>
      <c r="AI10" s="204"/>
      <c r="AJ10" s="204"/>
      <c r="AK10" s="204"/>
      <c r="AL10" s="204"/>
      <c r="AM10" s="204"/>
      <c r="AN10" s="204"/>
      <c r="AO10" s="204"/>
      <c r="AP10" s="204"/>
      <c r="AQ10" s="204"/>
      <c r="AR10" s="204"/>
      <c r="AS10" s="204"/>
      <c r="AT10" s="204"/>
      <c r="AU10" s="204"/>
      <c r="AV10" s="204"/>
      <c r="AW10" s="204"/>
      <c r="AX10" s="204"/>
      <c r="AY10" s="204"/>
      <c r="AZ10" s="204"/>
      <c r="BA10" s="204"/>
      <c r="BB10" s="204"/>
      <c r="BC10" s="204"/>
    </row>
    <row r="11" spans="1:55" s="10" customFormat="1" ht="129" customHeight="1">
      <c r="A11" s="16"/>
      <c r="B11" s="379"/>
      <c r="C11" s="381"/>
      <c r="D11" s="381"/>
      <c r="E11" s="381"/>
      <c r="F11" s="381"/>
      <c r="G11" s="381"/>
      <c r="H11" s="381"/>
      <c r="I11" s="28" t="s">
        <v>39</v>
      </c>
      <c r="J11" s="132" t="s">
        <v>40</v>
      </c>
      <c r="K11" s="45" t="s">
        <v>43</v>
      </c>
      <c r="L11" s="45" t="s">
        <v>44</v>
      </c>
      <c r="M11" s="386" t="s">
        <v>41</v>
      </c>
      <c r="N11" s="387"/>
      <c r="O11" s="205"/>
      <c r="P11" s="203"/>
      <c r="Q11" s="203"/>
      <c r="R11" s="206"/>
      <c r="S11" s="206"/>
      <c r="T11" s="206"/>
      <c r="U11" s="206"/>
      <c r="V11" s="206"/>
      <c r="W11" s="206"/>
      <c r="X11" s="206"/>
      <c r="Y11" s="206"/>
      <c r="Z11" s="206"/>
      <c r="AA11" s="206"/>
      <c r="AB11" s="206"/>
      <c r="AC11" s="206"/>
      <c r="AD11" s="206"/>
      <c r="AE11" s="206"/>
      <c r="AF11" s="206"/>
      <c r="AG11" s="206"/>
      <c r="AH11" s="206"/>
      <c r="AI11" s="206"/>
      <c r="AJ11" s="206"/>
      <c r="AK11" s="206"/>
      <c r="AL11" s="206"/>
      <c r="AM11" s="206"/>
      <c r="AN11" s="206"/>
      <c r="AO11" s="206"/>
      <c r="AP11" s="206"/>
      <c r="AQ11" s="206"/>
      <c r="AR11" s="206"/>
      <c r="AS11" s="206"/>
      <c r="AT11" s="206"/>
      <c r="AU11" s="206"/>
      <c r="AV11" s="206"/>
      <c r="AW11" s="206"/>
      <c r="AX11" s="206"/>
      <c r="AY11" s="206"/>
      <c r="AZ11" s="206"/>
      <c r="BA11" s="206"/>
      <c r="BB11" s="206"/>
      <c r="BC11" s="206"/>
    </row>
    <row r="12" spans="1:55" s="10" customFormat="1" ht="91.5" customHeight="1">
      <c r="A12" s="16"/>
      <c r="B12" s="352" t="s">
        <v>181</v>
      </c>
      <c r="C12" s="353"/>
      <c r="D12" s="353"/>
      <c r="E12" s="353"/>
      <c r="F12" s="353"/>
      <c r="G12" s="353"/>
      <c r="H12" s="353"/>
      <c r="I12" s="353"/>
      <c r="J12" s="353"/>
      <c r="K12" s="353"/>
      <c r="L12" s="353"/>
      <c r="M12" s="353"/>
      <c r="N12" s="354"/>
      <c r="O12" s="203"/>
      <c r="P12" s="203"/>
      <c r="Q12" s="203"/>
      <c r="R12" s="206"/>
      <c r="S12" s="206"/>
      <c r="T12" s="206"/>
      <c r="U12" s="206"/>
      <c r="V12" s="206"/>
      <c r="W12" s="206"/>
      <c r="X12" s="206"/>
      <c r="Y12" s="206"/>
      <c r="Z12" s="206"/>
      <c r="AA12" s="206"/>
      <c r="AB12" s="206"/>
      <c r="AC12" s="206"/>
      <c r="AD12" s="206"/>
      <c r="AE12" s="206"/>
      <c r="AF12" s="206"/>
      <c r="AG12" s="206"/>
      <c r="AH12" s="206"/>
      <c r="AI12" s="206"/>
      <c r="AJ12" s="206"/>
      <c r="AK12" s="206"/>
      <c r="AL12" s="206"/>
      <c r="AM12" s="206"/>
      <c r="AN12" s="206"/>
      <c r="AO12" s="206"/>
      <c r="AP12" s="206"/>
      <c r="AQ12" s="206"/>
      <c r="AR12" s="206"/>
      <c r="AS12" s="206"/>
      <c r="AT12" s="206"/>
      <c r="AU12" s="206"/>
      <c r="AV12" s="206"/>
      <c r="AW12" s="206"/>
      <c r="AX12" s="206"/>
      <c r="AY12" s="206"/>
      <c r="AZ12" s="206"/>
      <c r="BA12" s="206"/>
      <c r="BB12" s="206"/>
      <c r="BC12" s="206"/>
    </row>
    <row r="13" spans="1:55" ht="46.5" customHeight="1" thickBot="1">
      <c r="A13" s="14"/>
      <c r="B13" s="355">
        <v>1</v>
      </c>
      <c r="C13" s="346">
        <f>F1Concertación!C13:C17</f>
        <v>0</v>
      </c>
      <c r="D13" s="346" t="str">
        <f>F1Concertación!D13:D17</f>
        <v>Cumplimiento 100% del Plan de Acción 
(Del Área que Lídera)</v>
      </c>
      <c r="E13" s="346">
        <f>F1Concertación!E13:E17</f>
        <v>0</v>
      </c>
      <c r="F13" s="364">
        <f>F1Concertación!F13:F17</f>
        <v>0</v>
      </c>
      <c r="G13" s="112">
        <f>F1Concertación!G13</f>
        <v>0</v>
      </c>
      <c r="H13" s="365">
        <v>0.6</v>
      </c>
      <c r="I13" s="365">
        <f>F1Concertación!I13:I17</f>
        <v>0</v>
      </c>
      <c r="J13" s="365"/>
      <c r="K13" s="346"/>
      <c r="L13" s="349"/>
      <c r="M13" s="358"/>
      <c r="N13" s="359"/>
      <c r="O13" s="202"/>
      <c r="P13" s="202"/>
      <c r="Q13" s="202"/>
    </row>
    <row r="14" spans="1:55" ht="48" customHeight="1" thickBot="1">
      <c r="A14" s="14"/>
      <c r="B14" s="356"/>
      <c r="C14" s="347"/>
      <c r="D14" s="347"/>
      <c r="E14" s="347"/>
      <c r="F14" s="347"/>
      <c r="G14" s="113">
        <f>F1Concertación!G14</f>
        <v>0</v>
      </c>
      <c r="H14" s="347"/>
      <c r="I14" s="347"/>
      <c r="J14" s="347"/>
      <c r="K14" s="347"/>
      <c r="L14" s="350"/>
      <c r="M14" s="360"/>
      <c r="N14" s="361"/>
      <c r="O14" s="202"/>
      <c r="P14" s="202"/>
      <c r="Q14" s="202"/>
    </row>
    <row r="15" spans="1:55" ht="48" customHeight="1" thickBot="1">
      <c r="A15" s="14"/>
      <c r="B15" s="356"/>
      <c r="C15" s="347"/>
      <c r="D15" s="347"/>
      <c r="E15" s="347"/>
      <c r="F15" s="347"/>
      <c r="G15" s="113">
        <f>F1Concertación!G15</f>
        <v>0</v>
      </c>
      <c r="H15" s="347"/>
      <c r="I15" s="347"/>
      <c r="J15" s="347"/>
      <c r="K15" s="347"/>
      <c r="L15" s="350"/>
      <c r="M15" s="360"/>
      <c r="N15" s="361"/>
      <c r="O15" s="202"/>
      <c r="P15" s="202"/>
      <c r="Q15" s="202"/>
    </row>
    <row r="16" spans="1:55" ht="48" customHeight="1" thickBot="1">
      <c r="A16" s="14"/>
      <c r="B16" s="356"/>
      <c r="C16" s="347"/>
      <c r="D16" s="347"/>
      <c r="E16" s="347"/>
      <c r="F16" s="347"/>
      <c r="G16" s="114">
        <f>F1Concertación!G16</f>
        <v>0</v>
      </c>
      <c r="H16" s="347"/>
      <c r="I16" s="347"/>
      <c r="J16" s="347"/>
      <c r="K16" s="347"/>
      <c r="L16" s="350"/>
      <c r="M16" s="360"/>
      <c r="N16" s="361"/>
      <c r="O16" s="202"/>
      <c r="P16" s="202"/>
      <c r="Q16" s="202"/>
    </row>
    <row r="17" spans="1:55" ht="48" customHeight="1">
      <c r="A17" s="14"/>
      <c r="B17" s="357"/>
      <c r="C17" s="348"/>
      <c r="D17" s="348"/>
      <c r="E17" s="388"/>
      <c r="F17" s="348"/>
      <c r="G17" s="174">
        <f>F1Concertación!G17</f>
        <v>0</v>
      </c>
      <c r="H17" s="348"/>
      <c r="I17" s="348"/>
      <c r="J17" s="348"/>
      <c r="K17" s="348"/>
      <c r="L17" s="351"/>
      <c r="M17" s="362"/>
      <c r="N17" s="363"/>
      <c r="O17" s="202"/>
      <c r="P17" s="202"/>
      <c r="Q17" s="202"/>
    </row>
    <row r="18" spans="1:55" ht="47.25" customHeight="1" thickBot="1">
      <c r="A18" s="144"/>
      <c r="B18" s="355">
        <v>2</v>
      </c>
      <c r="C18" s="346">
        <f>F1Concertación!C18:C22</f>
        <v>0</v>
      </c>
      <c r="D18" s="346" t="str">
        <f>F1Concertación!D18:D22</f>
        <v xml:space="preserve">Proyecto de Innovación Pública </v>
      </c>
      <c r="E18" s="346">
        <f>F1Concertación!E18:E22</f>
        <v>0</v>
      </c>
      <c r="F18" s="364">
        <f>F1Concertación!F18:F22</f>
        <v>0</v>
      </c>
      <c r="G18" s="112">
        <f>F1Concertación!G18</f>
        <v>0</v>
      </c>
      <c r="H18" s="365">
        <v>0.1</v>
      </c>
      <c r="I18" s="365">
        <f>F1Concertación!I18:I22</f>
        <v>0</v>
      </c>
      <c r="J18" s="365"/>
      <c r="K18" s="346"/>
      <c r="L18" s="349"/>
      <c r="M18" s="358"/>
      <c r="N18" s="359"/>
      <c r="O18" s="202"/>
      <c r="P18" s="202"/>
      <c r="Q18" s="202"/>
    </row>
    <row r="19" spans="1:55" ht="47.25" customHeight="1" thickBot="1">
      <c r="A19" s="144"/>
      <c r="B19" s="356"/>
      <c r="C19" s="347"/>
      <c r="D19" s="347"/>
      <c r="E19" s="347"/>
      <c r="F19" s="347"/>
      <c r="G19" s="113">
        <f>F1Concertación!G19</f>
        <v>0</v>
      </c>
      <c r="H19" s="347"/>
      <c r="I19" s="347"/>
      <c r="J19" s="347"/>
      <c r="K19" s="347"/>
      <c r="L19" s="350"/>
      <c r="M19" s="360"/>
      <c r="N19" s="361"/>
      <c r="O19" s="202"/>
      <c r="P19" s="202"/>
      <c r="Q19" s="202"/>
    </row>
    <row r="20" spans="1:55" ht="47.25" customHeight="1" thickBot="1">
      <c r="A20" s="144"/>
      <c r="B20" s="356"/>
      <c r="C20" s="347"/>
      <c r="D20" s="347"/>
      <c r="E20" s="347"/>
      <c r="F20" s="347"/>
      <c r="G20" s="113">
        <f>F1Concertación!G20</f>
        <v>0</v>
      </c>
      <c r="H20" s="347"/>
      <c r="I20" s="347"/>
      <c r="J20" s="347"/>
      <c r="K20" s="347"/>
      <c r="L20" s="350"/>
      <c r="M20" s="360"/>
      <c r="N20" s="361"/>
      <c r="O20" s="202"/>
      <c r="P20" s="202"/>
      <c r="Q20" s="202"/>
    </row>
    <row r="21" spans="1:55" ht="55.5" customHeight="1" thickBot="1">
      <c r="A21" s="144"/>
      <c r="B21" s="356"/>
      <c r="C21" s="347"/>
      <c r="D21" s="347"/>
      <c r="E21" s="347"/>
      <c r="F21" s="347"/>
      <c r="G21" s="114">
        <f>F1Concertación!G21</f>
        <v>0</v>
      </c>
      <c r="H21" s="347"/>
      <c r="I21" s="347"/>
      <c r="J21" s="347"/>
      <c r="K21" s="347"/>
      <c r="L21" s="350"/>
      <c r="M21" s="360"/>
      <c r="N21" s="361"/>
      <c r="O21" s="202"/>
      <c r="P21" s="202"/>
      <c r="Q21" s="202"/>
    </row>
    <row r="22" spans="1:55" ht="39.75" customHeight="1">
      <c r="A22" s="144"/>
      <c r="B22" s="357"/>
      <c r="C22" s="348"/>
      <c r="D22" s="348"/>
      <c r="E22" s="348"/>
      <c r="F22" s="348"/>
      <c r="G22" s="174">
        <f>F1Concertación!G22</f>
        <v>0</v>
      </c>
      <c r="H22" s="348"/>
      <c r="I22" s="348"/>
      <c r="J22" s="348"/>
      <c r="K22" s="348"/>
      <c r="L22" s="351"/>
      <c r="M22" s="362"/>
      <c r="N22" s="363"/>
      <c r="O22" s="202"/>
      <c r="P22" s="202"/>
      <c r="Q22" s="202"/>
    </row>
    <row r="23" spans="1:55" s="10" customFormat="1" ht="91.5" customHeight="1">
      <c r="A23" s="16"/>
      <c r="B23" s="352" t="s">
        <v>98</v>
      </c>
      <c r="C23" s="353"/>
      <c r="D23" s="353"/>
      <c r="E23" s="353"/>
      <c r="F23" s="353"/>
      <c r="G23" s="353"/>
      <c r="H23" s="353"/>
      <c r="I23" s="353"/>
      <c r="J23" s="353"/>
      <c r="K23" s="353"/>
      <c r="L23" s="353"/>
      <c r="M23" s="353"/>
      <c r="N23" s="354"/>
      <c r="O23" s="203"/>
      <c r="P23" s="203"/>
      <c r="Q23" s="203"/>
      <c r="R23" s="206"/>
      <c r="S23" s="206"/>
      <c r="T23" s="206"/>
      <c r="U23" s="206"/>
      <c r="V23" s="206"/>
      <c r="W23" s="206"/>
      <c r="X23" s="206"/>
      <c r="Y23" s="206"/>
      <c r="Z23" s="206"/>
      <c r="AA23" s="206"/>
      <c r="AB23" s="206"/>
      <c r="AC23" s="206"/>
      <c r="AD23" s="206"/>
      <c r="AE23" s="206"/>
      <c r="AF23" s="206"/>
      <c r="AG23" s="206"/>
      <c r="AH23" s="206"/>
      <c r="AI23" s="206"/>
      <c r="AJ23" s="206"/>
      <c r="AK23" s="206"/>
      <c r="AL23" s="206"/>
      <c r="AM23" s="206"/>
      <c r="AN23" s="206"/>
      <c r="AO23" s="206"/>
      <c r="AP23" s="206"/>
      <c r="AQ23" s="206"/>
      <c r="AR23" s="206"/>
      <c r="AS23" s="206"/>
      <c r="AT23" s="206"/>
      <c r="AU23" s="206"/>
      <c r="AV23" s="206"/>
      <c r="AW23" s="206"/>
      <c r="AX23" s="206"/>
      <c r="AY23" s="206"/>
      <c r="AZ23" s="206"/>
      <c r="BA23" s="206"/>
      <c r="BB23" s="206"/>
      <c r="BC23" s="206"/>
    </row>
    <row r="24" spans="1:55" ht="39.75" customHeight="1" thickBot="1">
      <c r="A24" s="14"/>
      <c r="B24" s="355">
        <v>3</v>
      </c>
      <c r="C24" s="346">
        <f>F1Concertación!C24:C28</f>
        <v>0</v>
      </c>
      <c r="D24" s="346">
        <f>F1Concertación!D24:D28</f>
        <v>0</v>
      </c>
      <c r="E24" s="346">
        <f>F1Concertación!E24:E28</f>
        <v>0</v>
      </c>
      <c r="F24" s="364">
        <f>F1Concertación!F24:F28</f>
        <v>0</v>
      </c>
      <c r="G24" s="112">
        <f>F1Concertación!G24</f>
        <v>0</v>
      </c>
      <c r="H24" s="365">
        <v>0.1</v>
      </c>
      <c r="I24" s="365">
        <f>F1Concertación!I24:I28</f>
        <v>0</v>
      </c>
      <c r="J24" s="365"/>
      <c r="K24" s="346"/>
      <c r="L24" s="349"/>
      <c r="M24" s="358"/>
      <c r="N24" s="359"/>
      <c r="O24" s="202"/>
      <c r="P24" s="202"/>
      <c r="Q24" s="202"/>
    </row>
    <row r="25" spans="1:55" ht="39.75" customHeight="1" thickBot="1">
      <c r="A25" s="14"/>
      <c r="B25" s="356"/>
      <c r="C25" s="347"/>
      <c r="D25" s="347"/>
      <c r="E25" s="347"/>
      <c r="F25" s="347"/>
      <c r="G25" s="113">
        <f>F1Concertación!G31</f>
        <v>0</v>
      </c>
      <c r="H25" s="347"/>
      <c r="I25" s="347"/>
      <c r="J25" s="347"/>
      <c r="K25" s="347"/>
      <c r="L25" s="350"/>
      <c r="M25" s="360"/>
      <c r="N25" s="361"/>
      <c r="O25" s="202"/>
      <c r="P25" s="202"/>
      <c r="Q25" s="202"/>
    </row>
    <row r="26" spans="1:55" ht="39.75" customHeight="1" thickBot="1">
      <c r="A26" s="14"/>
      <c r="B26" s="356"/>
      <c r="C26" s="347"/>
      <c r="D26" s="347"/>
      <c r="E26" s="347"/>
      <c r="F26" s="347"/>
      <c r="G26" s="113">
        <f>F1Concertación!G26</f>
        <v>0</v>
      </c>
      <c r="H26" s="347"/>
      <c r="I26" s="347"/>
      <c r="J26" s="347"/>
      <c r="K26" s="347"/>
      <c r="L26" s="350"/>
      <c r="M26" s="360"/>
      <c r="N26" s="361"/>
      <c r="O26" s="202"/>
      <c r="P26" s="202"/>
      <c r="Q26" s="202"/>
    </row>
    <row r="27" spans="1:55" ht="39" customHeight="1" thickBot="1">
      <c r="A27" s="14"/>
      <c r="B27" s="356"/>
      <c r="C27" s="347"/>
      <c r="D27" s="347"/>
      <c r="E27" s="347"/>
      <c r="F27" s="347"/>
      <c r="G27" s="114">
        <f>F1Concertación!G27</f>
        <v>0</v>
      </c>
      <c r="H27" s="347"/>
      <c r="I27" s="347"/>
      <c r="J27" s="347"/>
      <c r="K27" s="347"/>
      <c r="L27" s="350"/>
      <c r="M27" s="360"/>
      <c r="N27" s="361"/>
      <c r="O27" s="202"/>
      <c r="P27" s="202"/>
      <c r="Q27" s="202"/>
    </row>
    <row r="28" spans="1:55" ht="39" customHeight="1">
      <c r="A28" s="14"/>
      <c r="B28" s="357"/>
      <c r="C28" s="348"/>
      <c r="D28" s="348"/>
      <c r="E28" s="348"/>
      <c r="F28" s="348"/>
      <c r="G28" s="174">
        <f>F1Concertación!G28</f>
        <v>0</v>
      </c>
      <c r="H28" s="348"/>
      <c r="I28" s="348"/>
      <c r="J28" s="348"/>
      <c r="K28" s="348"/>
      <c r="L28" s="351"/>
      <c r="M28" s="362"/>
      <c r="N28" s="363"/>
      <c r="O28" s="202"/>
      <c r="P28" s="202"/>
      <c r="Q28" s="202"/>
    </row>
    <row r="29" spans="1:55" s="10" customFormat="1" ht="91.5" customHeight="1">
      <c r="A29" s="16"/>
      <c r="B29" s="352" t="s">
        <v>99</v>
      </c>
      <c r="C29" s="353"/>
      <c r="D29" s="353"/>
      <c r="E29" s="353"/>
      <c r="F29" s="353"/>
      <c r="G29" s="353"/>
      <c r="H29" s="353"/>
      <c r="I29" s="353"/>
      <c r="J29" s="353"/>
      <c r="K29" s="353"/>
      <c r="L29" s="353"/>
      <c r="M29" s="353"/>
      <c r="N29" s="354"/>
      <c r="O29" s="203"/>
      <c r="P29" s="203"/>
      <c r="Q29" s="203"/>
      <c r="R29" s="206"/>
      <c r="S29" s="206"/>
      <c r="T29" s="206"/>
      <c r="U29" s="206"/>
      <c r="V29" s="206"/>
      <c r="W29" s="206"/>
      <c r="X29" s="206"/>
      <c r="Y29" s="206"/>
      <c r="Z29" s="206"/>
      <c r="AA29" s="206"/>
      <c r="AB29" s="206"/>
      <c r="AC29" s="206"/>
      <c r="AD29" s="206"/>
      <c r="AE29" s="206"/>
      <c r="AF29" s="206"/>
      <c r="AG29" s="206"/>
      <c r="AH29" s="206"/>
      <c r="AI29" s="206"/>
      <c r="AJ29" s="206"/>
      <c r="AK29" s="206"/>
      <c r="AL29" s="206"/>
      <c r="AM29" s="206"/>
      <c r="AN29" s="206"/>
      <c r="AO29" s="206"/>
      <c r="AP29" s="206"/>
      <c r="AQ29" s="206"/>
      <c r="AR29" s="206"/>
      <c r="AS29" s="206"/>
      <c r="AT29" s="206"/>
      <c r="AU29" s="206"/>
      <c r="AV29" s="206"/>
      <c r="AW29" s="206"/>
      <c r="AX29" s="206"/>
      <c r="AY29" s="206"/>
      <c r="AZ29" s="206"/>
      <c r="BA29" s="206"/>
      <c r="BB29" s="206"/>
      <c r="BC29" s="206"/>
    </row>
    <row r="30" spans="1:55" ht="39" customHeight="1" thickBot="1">
      <c r="A30" s="14"/>
      <c r="B30" s="355">
        <v>4</v>
      </c>
      <c r="C30" s="346">
        <f>F1Concertación!C30:C34</f>
        <v>0</v>
      </c>
      <c r="D30" s="346">
        <f>F1Concertación!D30:D34</f>
        <v>0</v>
      </c>
      <c r="E30" s="346">
        <f>F1Concertación!E30:E34</f>
        <v>0</v>
      </c>
      <c r="F30" s="364">
        <f>F1Concertación!F30:F34</f>
        <v>0</v>
      </c>
      <c r="G30" s="112">
        <f>F1Concertación!G30</f>
        <v>0</v>
      </c>
      <c r="H30" s="365">
        <v>0.1</v>
      </c>
      <c r="I30" s="365">
        <f>F1Concertación!I30:I34</f>
        <v>0</v>
      </c>
      <c r="J30" s="365"/>
      <c r="K30" s="346"/>
      <c r="L30" s="349"/>
      <c r="M30" s="358"/>
      <c r="N30" s="359"/>
      <c r="O30" s="202"/>
      <c r="P30" s="202"/>
      <c r="Q30" s="202"/>
    </row>
    <row r="31" spans="1:55" ht="39" customHeight="1" thickBot="1">
      <c r="A31" s="14"/>
      <c r="B31" s="356"/>
      <c r="C31" s="347"/>
      <c r="D31" s="347"/>
      <c r="E31" s="347"/>
      <c r="F31" s="347"/>
      <c r="G31" s="113">
        <f>F1Concertación!G31</f>
        <v>0</v>
      </c>
      <c r="H31" s="347"/>
      <c r="I31" s="347"/>
      <c r="J31" s="347"/>
      <c r="K31" s="347"/>
      <c r="L31" s="350"/>
      <c r="M31" s="360"/>
      <c r="N31" s="361"/>
      <c r="O31" s="202"/>
      <c r="P31" s="202"/>
      <c r="Q31" s="202"/>
    </row>
    <row r="32" spans="1:55" ht="39" customHeight="1" thickBot="1">
      <c r="A32" s="14"/>
      <c r="B32" s="356"/>
      <c r="C32" s="347"/>
      <c r="D32" s="347"/>
      <c r="E32" s="347"/>
      <c r="F32" s="347"/>
      <c r="G32" s="113">
        <f>F1Concertación!G32</f>
        <v>0</v>
      </c>
      <c r="H32" s="347"/>
      <c r="I32" s="347"/>
      <c r="J32" s="347"/>
      <c r="K32" s="347"/>
      <c r="L32" s="350"/>
      <c r="M32" s="360"/>
      <c r="N32" s="361"/>
      <c r="O32" s="202"/>
      <c r="P32" s="202"/>
      <c r="Q32" s="202"/>
    </row>
    <row r="33" spans="1:55" ht="39" customHeight="1" thickBot="1">
      <c r="A33" s="14"/>
      <c r="B33" s="356"/>
      <c r="C33" s="347"/>
      <c r="D33" s="347"/>
      <c r="E33" s="347"/>
      <c r="F33" s="347"/>
      <c r="G33" s="114">
        <f>F1Concertación!G33</f>
        <v>0</v>
      </c>
      <c r="H33" s="347"/>
      <c r="I33" s="347"/>
      <c r="J33" s="347"/>
      <c r="K33" s="347"/>
      <c r="L33" s="350"/>
      <c r="M33" s="360"/>
      <c r="N33" s="361"/>
      <c r="O33" s="202"/>
      <c r="P33" s="202"/>
      <c r="Q33" s="202"/>
    </row>
    <row r="34" spans="1:55" ht="48" customHeight="1">
      <c r="A34" s="14"/>
      <c r="B34" s="357"/>
      <c r="C34" s="348"/>
      <c r="D34" s="348"/>
      <c r="E34" s="348"/>
      <c r="F34" s="348"/>
      <c r="G34" s="174">
        <f>F1Concertación!G34</f>
        <v>0</v>
      </c>
      <c r="H34" s="348"/>
      <c r="I34" s="348"/>
      <c r="J34" s="348"/>
      <c r="K34" s="348"/>
      <c r="L34" s="351"/>
      <c r="M34" s="362"/>
      <c r="N34" s="363"/>
      <c r="O34" s="202"/>
      <c r="P34" s="202"/>
      <c r="Q34" s="202"/>
    </row>
    <row r="35" spans="1:55" s="10" customFormat="1" ht="91.5" customHeight="1">
      <c r="A35" s="16"/>
      <c r="B35" s="352" t="s">
        <v>100</v>
      </c>
      <c r="C35" s="353"/>
      <c r="D35" s="353"/>
      <c r="E35" s="353"/>
      <c r="F35" s="353"/>
      <c r="G35" s="353"/>
      <c r="H35" s="353"/>
      <c r="I35" s="353"/>
      <c r="J35" s="353"/>
      <c r="K35" s="353"/>
      <c r="L35" s="353"/>
      <c r="M35" s="353"/>
      <c r="N35" s="354"/>
      <c r="O35" s="203"/>
      <c r="P35" s="203"/>
      <c r="Q35" s="203"/>
      <c r="R35" s="206"/>
      <c r="S35" s="206"/>
      <c r="T35" s="206"/>
      <c r="U35" s="206"/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206"/>
      <c r="AJ35" s="206"/>
      <c r="AK35" s="206"/>
      <c r="AL35" s="206"/>
      <c r="AM35" s="206"/>
      <c r="AN35" s="206"/>
      <c r="AO35" s="206"/>
      <c r="AP35" s="206"/>
      <c r="AQ35" s="206"/>
      <c r="AR35" s="206"/>
      <c r="AS35" s="206"/>
      <c r="AT35" s="206"/>
      <c r="AU35" s="206"/>
      <c r="AV35" s="206"/>
      <c r="AW35" s="206"/>
      <c r="AX35" s="206"/>
      <c r="AY35" s="206"/>
      <c r="AZ35" s="206"/>
      <c r="BA35" s="206"/>
      <c r="BB35" s="206"/>
      <c r="BC35" s="206"/>
    </row>
    <row r="36" spans="1:55" ht="39" customHeight="1" thickBot="1">
      <c r="A36" s="14"/>
      <c r="B36" s="343">
        <v>5</v>
      </c>
      <c r="C36" s="344">
        <f>F1Concertación!C36:C40</f>
        <v>0</v>
      </c>
      <c r="D36" s="344">
        <f>F1Concertación!D36:D40</f>
        <v>0</v>
      </c>
      <c r="E36" s="344">
        <f>F1Concertación!E36:E40</f>
        <v>0</v>
      </c>
      <c r="F36" s="370">
        <f>F1Concertación!F36:F40</f>
        <v>0</v>
      </c>
      <c r="G36" s="113">
        <f>F1Concertación!G36</f>
        <v>0</v>
      </c>
      <c r="H36" s="371">
        <v>0.1</v>
      </c>
      <c r="I36" s="371">
        <f>F1Concertación!I36:I40</f>
        <v>0</v>
      </c>
      <c r="J36" s="371"/>
      <c r="K36" s="346"/>
      <c r="L36" s="349"/>
      <c r="M36" s="358"/>
      <c r="N36" s="359"/>
      <c r="O36" s="202"/>
      <c r="P36" s="202"/>
      <c r="Q36" s="202"/>
    </row>
    <row r="37" spans="1:55" ht="39" customHeight="1" thickBot="1">
      <c r="A37" s="14"/>
      <c r="B37" s="343"/>
      <c r="C37" s="344"/>
      <c r="D37" s="344"/>
      <c r="E37" s="344"/>
      <c r="F37" s="344"/>
      <c r="G37" s="114">
        <f>F1Concertación!G37</f>
        <v>0</v>
      </c>
      <c r="H37" s="344"/>
      <c r="I37" s="344"/>
      <c r="J37" s="344"/>
      <c r="K37" s="347"/>
      <c r="L37" s="350"/>
      <c r="M37" s="360"/>
      <c r="N37" s="361"/>
      <c r="O37" s="202"/>
      <c r="P37" s="202"/>
      <c r="Q37" s="202"/>
    </row>
    <row r="38" spans="1:55" ht="48" customHeight="1" thickBot="1">
      <c r="A38" s="14"/>
      <c r="B38" s="343"/>
      <c r="C38" s="344"/>
      <c r="D38" s="344"/>
      <c r="E38" s="344"/>
      <c r="F38" s="344"/>
      <c r="G38" s="174">
        <f>F1Concertación!G38</f>
        <v>0</v>
      </c>
      <c r="H38" s="344"/>
      <c r="I38" s="344"/>
      <c r="J38" s="344"/>
      <c r="K38" s="347"/>
      <c r="L38" s="350"/>
      <c r="M38" s="360"/>
      <c r="N38" s="361"/>
      <c r="O38" s="202"/>
      <c r="P38" s="202"/>
      <c r="Q38" s="202"/>
    </row>
    <row r="39" spans="1:55" ht="48" customHeight="1" thickBot="1">
      <c r="A39" s="14"/>
      <c r="B39" s="343"/>
      <c r="C39" s="344"/>
      <c r="D39" s="344"/>
      <c r="E39" s="344"/>
      <c r="F39" s="344"/>
      <c r="G39" s="115">
        <f>F1Concertación!G39</f>
        <v>0</v>
      </c>
      <c r="H39" s="344"/>
      <c r="I39" s="344"/>
      <c r="J39" s="344"/>
      <c r="K39" s="347"/>
      <c r="L39" s="350"/>
      <c r="M39" s="360"/>
      <c r="N39" s="361"/>
      <c r="O39" s="202"/>
      <c r="P39" s="202"/>
      <c r="Q39" s="202"/>
    </row>
    <row r="40" spans="1:55" ht="48" customHeight="1">
      <c r="A40" s="14"/>
      <c r="B40" s="343"/>
      <c r="C40" s="345"/>
      <c r="D40" s="345"/>
      <c r="E40" s="345"/>
      <c r="F40" s="345"/>
      <c r="G40" s="116">
        <f>F1Concertación!G40</f>
        <v>0</v>
      </c>
      <c r="H40" s="344"/>
      <c r="I40" s="345"/>
      <c r="J40" s="345"/>
      <c r="K40" s="348"/>
      <c r="L40" s="351"/>
      <c r="M40" s="362"/>
      <c r="N40" s="363"/>
      <c r="O40" s="202"/>
      <c r="P40" s="202"/>
      <c r="Q40" s="202"/>
    </row>
    <row r="41" spans="1:55" ht="50.25" customHeight="1">
      <c r="A41" s="14"/>
      <c r="B41" s="352" t="s">
        <v>45</v>
      </c>
      <c r="C41" s="353"/>
      <c r="D41" s="353"/>
      <c r="E41" s="353"/>
      <c r="F41" s="353"/>
      <c r="G41" s="353"/>
      <c r="H41" s="47">
        <f>IF(SUM(H36)&gt;100%,"supera el 100%",SUM(H13:H40))</f>
        <v>0.99999999999999989</v>
      </c>
      <c r="I41" s="48"/>
      <c r="J41" s="49"/>
      <c r="K41" s="50"/>
      <c r="L41" s="51"/>
      <c r="M41" s="50"/>
      <c r="N41" s="175"/>
      <c r="O41" s="202"/>
      <c r="P41" s="202"/>
      <c r="Q41" s="202"/>
    </row>
    <row r="42" spans="1:55" ht="27" customHeight="1">
      <c r="A42" s="14"/>
      <c r="B42" s="176"/>
      <c r="C42" s="30"/>
      <c r="D42" s="30"/>
      <c r="E42" s="30"/>
      <c r="F42" s="30"/>
      <c r="G42" s="30"/>
      <c r="H42" s="30"/>
      <c r="I42" s="30"/>
      <c r="J42" s="30"/>
      <c r="K42" s="30"/>
      <c r="L42" s="46"/>
      <c r="M42" s="46"/>
      <c r="N42" s="177"/>
      <c r="O42" s="202"/>
      <c r="P42" s="202"/>
      <c r="Q42" s="202"/>
    </row>
    <row r="43" spans="1:55" ht="27" customHeight="1">
      <c r="A43" s="14"/>
      <c r="B43" s="178"/>
      <c r="C43" s="86"/>
      <c r="D43" s="86"/>
      <c r="E43" s="86"/>
      <c r="F43" s="86"/>
      <c r="G43" s="86"/>
      <c r="H43" s="86"/>
      <c r="I43" s="86"/>
      <c r="J43" s="86"/>
      <c r="K43" s="86"/>
      <c r="L43" s="179"/>
      <c r="M43" s="179"/>
      <c r="N43" s="180"/>
      <c r="O43" s="202"/>
      <c r="P43" s="202"/>
      <c r="Q43" s="202"/>
    </row>
    <row r="44" spans="1:55" ht="27" customHeight="1">
      <c r="A44" s="14"/>
      <c r="B44" s="178"/>
      <c r="C44" s="86"/>
      <c r="D44" s="86"/>
      <c r="E44" s="86"/>
      <c r="F44" s="86"/>
      <c r="G44" s="86"/>
      <c r="H44" s="86"/>
      <c r="I44" s="86"/>
      <c r="J44" s="86"/>
      <c r="K44" s="86"/>
      <c r="L44" s="179"/>
      <c r="M44" s="179"/>
      <c r="N44" s="180"/>
      <c r="O44" s="202"/>
      <c r="P44" s="202"/>
      <c r="Q44" s="202"/>
    </row>
    <row r="45" spans="1:55" ht="27" customHeight="1">
      <c r="A45" s="14"/>
      <c r="B45" s="178"/>
      <c r="C45" s="86"/>
      <c r="D45" s="86"/>
      <c r="E45" s="86"/>
      <c r="F45" s="86"/>
      <c r="G45" s="86"/>
      <c r="H45" s="86"/>
      <c r="I45" s="86"/>
      <c r="J45" s="86"/>
      <c r="K45" s="86"/>
      <c r="L45" s="179"/>
      <c r="M45" s="179"/>
      <c r="N45" s="180"/>
      <c r="O45" s="202"/>
      <c r="P45" s="202"/>
      <c r="Q45" s="202"/>
    </row>
    <row r="46" spans="1:55" ht="27" customHeight="1">
      <c r="A46" s="14"/>
      <c r="B46" s="178"/>
      <c r="C46" s="86"/>
      <c r="D46" s="86"/>
      <c r="E46" s="86"/>
      <c r="F46" s="86"/>
      <c r="G46" s="86"/>
      <c r="H46" s="86"/>
      <c r="I46" s="86"/>
      <c r="J46" s="86"/>
      <c r="K46" s="86"/>
      <c r="L46" s="179"/>
      <c r="M46" s="179"/>
      <c r="N46" s="180"/>
      <c r="O46" s="202"/>
      <c r="P46" s="202"/>
      <c r="Q46" s="202"/>
    </row>
    <row r="47" spans="1:55" ht="48.75" customHeight="1">
      <c r="A47" s="14"/>
      <c r="B47" s="181"/>
      <c r="C47" s="182" t="s">
        <v>46</v>
      </c>
      <c r="D47" s="366"/>
      <c r="E47" s="366"/>
      <c r="F47" s="183"/>
      <c r="G47" s="367"/>
      <c r="H47" s="367"/>
      <c r="I47" s="367"/>
      <c r="J47" s="183"/>
      <c r="K47" s="367"/>
      <c r="L47" s="367"/>
      <c r="M47" s="367"/>
      <c r="N47" s="184"/>
      <c r="O47" s="202"/>
      <c r="P47" s="202"/>
      <c r="Q47" s="202"/>
    </row>
    <row r="48" spans="1:55" ht="48" customHeight="1">
      <c r="A48" s="14"/>
      <c r="B48" s="181"/>
      <c r="C48" s="182" t="s">
        <v>47</v>
      </c>
      <c r="D48" s="368">
        <f>F1Concertación!D48:E48</f>
        <v>0</v>
      </c>
      <c r="E48" s="368"/>
      <c r="F48" s="183"/>
      <c r="G48" s="369" t="s">
        <v>48</v>
      </c>
      <c r="H48" s="369"/>
      <c r="I48" s="369"/>
      <c r="J48" s="185"/>
      <c r="K48" s="369" t="s">
        <v>49</v>
      </c>
      <c r="L48" s="369"/>
      <c r="M48" s="369"/>
      <c r="N48" s="186"/>
      <c r="O48" s="202"/>
      <c r="P48" s="202"/>
      <c r="Q48" s="202"/>
    </row>
    <row r="49" spans="1:17" ht="27" thickBot="1">
      <c r="A49" s="14"/>
      <c r="B49" s="187"/>
      <c r="C49" s="188"/>
      <c r="D49" s="189"/>
      <c r="E49" s="189"/>
      <c r="F49" s="189"/>
      <c r="G49" s="189"/>
      <c r="H49" s="189"/>
      <c r="I49" s="189"/>
      <c r="J49" s="189"/>
      <c r="K49" s="189"/>
      <c r="L49" s="189"/>
      <c r="M49" s="189"/>
      <c r="N49" s="190"/>
      <c r="O49" s="202"/>
      <c r="P49" s="202"/>
      <c r="Q49" s="202"/>
    </row>
    <row r="50" spans="1:17" s="199" customFormat="1" ht="26.25">
      <c r="A50" s="202"/>
      <c r="B50" s="207"/>
      <c r="C50" s="208"/>
      <c r="D50" s="208"/>
      <c r="E50" s="208"/>
      <c r="F50" s="208"/>
      <c r="G50" s="208"/>
      <c r="H50" s="208"/>
      <c r="I50" s="208"/>
      <c r="J50" s="208"/>
      <c r="K50" s="208"/>
      <c r="L50" s="208"/>
      <c r="M50" s="208"/>
      <c r="N50" s="208"/>
      <c r="O50" s="202"/>
      <c r="P50" s="202"/>
      <c r="Q50" s="202"/>
    </row>
    <row r="51" spans="1:17" s="199" customFormat="1" ht="26.25">
      <c r="A51" s="202"/>
      <c r="B51" s="207"/>
      <c r="C51" s="208"/>
      <c r="D51" s="208"/>
      <c r="E51" s="208"/>
      <c r="F51" s="208"/>
      <c r="G51" s="208"/>
      <c r="H51" s="208"/>
      <c r="I51" s="208"/>
      <c r="J51" s="208"/>
      <c r="K51" s="208"/>
      <c r="L51" s="208"/>
      <c r="M51" s="208"/>
      <c r="N51" s="208"/>
      <c r="O51" s="202"/>
      <c r="P51" s="202"/>
      <c r="Q51" s="202"/>
    </row>
    <row r="52" spans="1:17" s="199" customFormat="1" ht="18">
      <c r="B52" s="209"/>
      <c r="C52" s="210"/>
      <c r="D52" s="210"/>
      <c r="E52" s="210"/>
      <c r="F52" s="210"/>
      <c r="G52" s="210"/>
      <c r="H52" s="210"/>
      <c r="I52" s="210"/>
      <c r="J52" s="210"/>
      <c r="K52" s="210"/>
      <c r="L52" s="210"/>
      <c r="M52" s="210"/>
      <c r="N52" s="210"/>
    </row>
    <row r="53" spans="1:17" s="199" customFormat="1" ht="18">
      <c r="B53" s="209"/>
      <c r="C53" s="210"/>
      <c r="D53" s="210"/>
      <c r="E53" s="210"/>
      <c r="F53" s="210"/>
      <c r="G53" s="210"/>
      <c r="H53" s="210"/>
      <c r="I53" s="210"/>
      <c r="J53" s="210"/>
      <c r="K53" s="210"/>
      <c r="L53" s="210"/>
      <c r="M53" s="210"/>
      <c r="N53" s="210"/>
    </row>
    <row r="54" spans="1:17" s="199" customFormat="1" ht="18">
      <c r="B54" s="209"/>
      <c r="C54" s="210"/>
      <c r="D54" s="210"/>
      <c r="E54" s="210"/>
      <c r="F54" s="210"/>
      <c r="G54" s="210"/>
      <c r="H54" s="210"/>
      <c r="I54" s="210"/>
      <c r="J54" s="210"/>
      <c r="K54" s="210"/>
      <c r="L54" s="210"/>
      <c r="M54" s="210"/>
      <c r="N54" s="210"/>
    </row>
    <row r="55" spans="1:17" s="199" customFormat="1" ht="18">
      <c r="B55" s="209"/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0"/>
    </row>
    <row r="56" spans="1:17" s="199" customFormat="1" ht="18">
      <c r="B56" s="209"/>
      <c r="C56" s="210"/>
      <c r="D56" s="210"/>
      <c r="E56" s="210"/>
      <c r="F56" s="210"/>
      <c r="G56" s="210"/>
      <c r="H56" s="210"/>
      <c r="I56" s="210"/>
      <c r="J56" s="210"/>
      <c r="K56" s="210"/>
      <c r="L56" s="210"/>
      <c r="M56" s="210"/>
      <c r="N56" s="210"/>
    </row>
    <row r="57" spans="1:17" s="199" customFormat="1" ht="18">
      <c r="B57" s="209"/>
      <c r="C57" s="210"/>
      <c r="D57" s="210"/>
      <c r="E57" s="210"/>
      <c r="F57" s="210"/>
      <c r="G57" s="210"/>
      <c r="H57" s="210"/>
      <c r="I57" s="210"/>
      <c r="J57" s="210"/>
      <c r="K57" s="210"/>
      <c r="L57" s="210"/>
      <c r="M57" s="210"/>
      <c r="N57" s="210"/>
    </row>
    <row r="58" spans="1:17" s="199" customFormat="1" ht="18">
      <c r="B58" s="209"/>
      <c r="C58" s="210"/>
      <c r="D58" s="210"/>
      <c r="E58" s="210"/>
      <c r="F58" s="210"/>
      <c r="G58" s="210"/>
      <c r="H58" s="210"/>
      <c r="I58" s="210"/>
      <c r="J58" s="210"/>
      <c r="K58" s="210"/>
      <c r="L58" s="210"/>
      <c r="M58" s="210"/>
      <c r="N58" s="210"/>
    </row>
    <row r="59" spans="1:17" s="199" customFormat="1" ht="18">
      <c r="B59" s="209"/>
      <c r="C59" s="210"/>
      <c r="D59" s="210"/>
      <c r="E59" s="210"/>
      <c r="F59" s="210"/>
      <c r="G59" s="210"/>
      <c r="H59" s="210"/>
      <c r="I59" s="210"/>
      <c r="J59" s="210"/>
      <c r="K59" s="210"/>
      <c r="L59" s="210"/>
      <c r="M59" s="210"/>
      <c r="N59" s="210"/>
    </row>
    <row r="60" spans="1:17" s="199" customFormat="1">
      <c r="B60" s="211"/>
    </row>
    <row r="61" spans="1:17" s="199" customFormat="1">
      <c r="B61" s="211"/>
    </row>
    <row r="62" spans="1:17" s="199" customFormat="1">
      <c r="B62" s="211"/>
    </row>
    <row r="63" spans="1:17" s="199" customFormat="1">
      <c r="B63" s="211"/>
    </row>
    <row r="64" spans="1:17" s="199" customFormat="1">
      <c r="B64" s="211"/>
    </row>
    <row r="65" spans="2:2" s="199" customFormat="1">
      <c r="B65" s="211"/>
    </row>
    <row r="66" spans="2:2" s="199" customFormat="1">
      <c r="B66" s="211"/>
    </row>
    <row r="67" spans="2:2" s="199" customFormat="1">
      <c r="B67" s="211"/>
    </row>
    <row r="68" spans="2:2" s="199" customFormat="1">
      <c r="B68" s="211"/>
    </row>
    <row r="69" spans="2:2" s="199" customFormat="1">
      <c r="B69" s="211"/>
    </row>
    <row r="70" spans="2:2" s="199" customFormat="1">
      <c r="B70" s="211"/>
    </row>
    <row r="71" spans="2:2" s="199" customFormat="1">
      <c r="B71" s="211"/>
    </row>
    <row r="72" spans="2:2" s="199" customFormat="1">
      <c r="B72" s="211"/>
    </row>
    <row r="73" spans="2:2" s="199" customFormat="1">
      <c r="B73" s="211"/>
    </row>
    <row r="74" spans="2:2" s="199" customFormat="1">
      <c r="B74" s="211"/>
    </row>
    <row r="75" spans="2:2" s="199" customFormat="1">
      <c r="B75" s="211"/>
    </row>
    <row r="76" spans="2:2" s="199" customFormat="1">
      <c r="B76" s="211"/>
    </row>
    <row r="77" spans="2:2" s="199" customFormat="1">
      <c r="B77" s="211"/>
    </row>
    <row r="78" spans="2:2" s="199" customFormat="1">
      <c r="B78" s="211"/>
    </row>
    <row r="79" spans="2:2" s="199" customFormat="1">
      <c r="B79" s="211"/>
    </row>
    <row r="80" spans="2:2" s="199" customFormat="1">
      <c r="B80" s="211"/>
    </row>
    <row r="81" spans="2:2" s="199" customFormat="1">
      <c r="B81" s="211"/>
    </row>
    <row r="82" spans="2:2" s="199" customFormat="1">
      <c r="B82" s="211"/>
    </row>
    <row r="83" spans="2:2" s="199" customFormat="1">
      <c r="B83" s="211"/>
    </row>
    <row r="84" spans="2:2" s="199" customFormat="1">
      <c r="B84" s="211"/>
    </row>
    <row r="85" spans="2:2" s="199" customFormat="1">
      <c r="B85" s="211"/>
    </row>
    <row r="86" spans="2:2" s="199" customFormat="1">
      <c r="B86" s="211"/>
    </row>
    <row r="87" spans="2:2" s="199" customFormat="1">
      <c r="B87" s="211"/>
    </row>
    <row r="88" spans="2:2" s="199" customFormat="1">
      <c r="B88" s="211"/>
    </row>
    <row r="89" spans="2:2" s="199" customFormat="1">
      <c r="B89" s="211"/>
    </row>
    <row r="90" spans="2:2" s="199" customFormat="1">
      <c r="B90" s="211"/>
    </row>
    <row r="91" spans="2:2" s="199" customFormat="1">
      <c r="B91" s="211"/>
    </row>
    <row r="92" spans="2:2" s="199" customFormat="1">
      <c r="B92" s="211"/>
    </row>
    <row r="93" spans="2:2" s="199" customFormat="1">
      <c r="B93" s="211"/>
    </row>
    <row r="94" spans="2:2" s="199" customFormat="1">
      <c r="B94" s="211"/>
    </row>
    <row r="95" spans="2:2" s="199" customFormat="1">
      <c r="B95" s="211"/>
    </row>
    <row r="96" spans="2:2" s="199" customFormat="1">
      <c r="B96" s="211"/>
    </row>
    <row r="97" spans="2:2" s="199" customFormat="1">
      <c r="B97" s="211"/>
    </row>
    <row r="98" spans="2:2" s="199" customFormat="1">
      <c r="B98" s="211"/>
    </row>
  </sheetData>
  <mergeCells count="90">
    <mergeCell ref="B12:N12"/>
    <mergeCell ref="H13:H17"/>
    <mergeCell ref="M13:N17"/>
    <mergeCell ref="L13:L17"/>
    <mergeCell ref="E13:E17"/>
    <mergeCell ref="F13:F17"/>
    <mergeCell ref="B13:B17"/>
    <mergeCell ref="C13:C17"/>
    <mergeCell ref="D13:D17"/>
    <mergeCell ref="I13:I17"/>
    <mergeCell ref="J13:J17"/>
    <mergeCell ref="K13:K17"/>
    <mergeCell ref="B7:N9"/>
    <mergeCell ref="B10:B11"/>
    <mergeCell ref="C10:C11"/>
    <mergeCell ref="D10:D11"/>
    <mergeCell ref="E10:E11"/>
    <mergeCell ref="F10:F11"/>
    <mergeCell ref="G10:G11"/>
    <mergeCell ref="H10:H11"/>
    <mergeCell ref="I10:J10"/>
    <mergeCell ref="K10:L10"/>
    <mergeCell ref="M10:N10"/>
    <mergeCell ref="M11:N11"/>
    <mergeCell ref="K18:K22"/>
    <mergeCell ref="L18:L22"/>
    <mergeCell ref="B18:B22"/>
    <mergeCell ref="C18:C22"/>
    <mergeCell ref="D18:D22"/>
    <mergeCell ref="E18:E22"/>
    <mergeCell ref="F18:F22"/>
    <mergeCell ref="H18:H22"/>
    <mergeCell ref="I18:I22"/>
    <mergeCell ref="J18:J22"/>
    <mergeCell ref="D47:E47"/>
    <mergeCell ref="G47:I47"/>
    <mergeCell ref="D48:E48"/>
    <mergeCell ref="G48:I48"/>
    <mergeCell ref="M36:N40"/>
    <mergeCell ref="K47:M47"/>
    <mergeCell ref="K36:K40"/>
    <mergeCell ref="L36:L40"/>
    <mergeCell ref="D36:D40"/>
    <mergeCell ref="E36:E40"/>
    <mergeCell ref="F36:F40"/>
    <mergeCell ref="H36:H40"/>
    <mergeCell ref="I36:I40"/>
    <mergeCell ref="J36:J40"/>
    <mergeCell ref="K48:M48"/>
    <mergeCell ref="B41:G41"/>
    <mergeCell ref="I30:I34"/>
    <mergeCell ref="J30:J34"/>
    <mergeCell ref="K24:K28"/>
    <mergeCell ref="L24:L28"/>
    <mergeCell ref="B23:N23"/>
    <mergeCell ref="B24:B28"/>
    <mergeCell ref="C24:C28"/>
    <mergeCell ref="D24:D28"/>
    <mergeCell ref="E24:E28"/>
    <mergeCell ref="F24:F28"/>
    <mergeCell ref="H24:H28"/>
    <mergeCell ref="I24:I28"/>
    <mergeCell ref="J24:J28"/>
    <mergeCell ref="B1:C5"/>
    <mergeCell ref="B36:B40"/>
    <mergeCell ref="C36:C40"/>
    <mergeCell ref="K30:K34"/>
    <mergeCell ref="L30:L34"/>
    <mergeCell ref="B29:N29"/>
    <mergeCell ref="B30:B34"/>
    <mergeCell ref="C30:C34"/>
    <mergeCell ref="D30:D34"/>
    <mergeCell ref="M18:N22"/>
    <mergeCell ref="M24:N28"/>
    <mergeCell ref="M30:N34"/>
    <mergeCell ref="B35:N35"/>
    <mergeCell ref="E30:E34"/>
    <mergeCell ref="F30:F34"/>
    <mergeCell ref="H30:H34"/>
    <mergeCell ref="D1:N1"/>
    <mergeCell ref="D2:N2"/>
    <mergeCell ref="D3:N3"/>
    <mergeCell ref="M4:N4"/>
    <mergeCell ref="M5:N5"/>
    <mergeCell ref="F4:H4"/>
    <mergeCell ref="F5:H5"/>
    <mergeCell ref="I4:L4"/>
    <mergeCell ref="I5:L5"/>
    <mergeCell ref="D4:E4"/>
    <mergeCell ref="D5:E5"/>
  </mergeCells>
  <dataValidations count="1">
    <dataValidation allowBlank="1" showInputMessage="1" showErrorMessage="1" errorTitle="error" error="solo datos númericos" sqref="H30:H34 H24:H28 H36:H40 H13:H22"/>
  </dataValidations>
  <pageMargins left="0.25" right="0.25" top="0.75" bottom="0.75" header="0.3" footer="0.3"/>
  <pageSetup scale="22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95"/>
  <sheetViews>
    <sheetView topLeftCell="H1" zoomScale="85" zoomScaleNormal="85" workbookViewId="0">
      <selection activeCell="N6" sqref="N6"/>
    </sheetView>
  </sheetViews>
  <sheetFormatPr baseColWidth="10" defaultColWidth="10.85546875" defaultRowHeight="18.75"/>
  <cols>
    <col min="1" max="1" width="4.28515625" style="23" customWidth="1"/>
    <col min="2" max="2" width="18.42578125" style="15" customWidth="1"/>
    <col min="3" max="3" width="41.42578125" style="23" customWidth="1"/>
    <col min="4" max="4" width="41.7109375" style="23" customWidth="1"/>
    <col min="5" max="5" width="28.85546875" style="23" customWidth="1"/>
    <col min="6" max="6" width="29.7109375" style="23" customWidth="1"/>
    <col min="7" max="7" width="33.42578125" style="23" customWidth="1"/>
    <col min="8" max="8" width="32" style="23" customWidth="1"/>
    <col min="9" max="12" width="41.140625" style="23" customWidth="1"/>
    <col min="13" max="13" width="38.85546875" style="23" customWidth="1"/>
    <col min="14" max="14" width="33.140625" style="25" customWidth="1"/>
    <col min="15" max="16" width="36.42578125" style="23" customWidth="1"/>
    <col min="17" max="17" width="3.7109375" style="199" customWidth="1"/>
    <col min="18" max="20" width="10.85546875" style="199"/>
    <col min="21" max="16384" width="10.85546875" style="23"/>
  </cols>
  <sheetData>
    <row r="1" spans="1:20" ht="15" customHeight="1">
      <c r="B1" s="337"/>
      <c r="C1" s="338"/>
      <c r="D1" s="244" t="s">
        <v>213</v>
      </c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5"/>
    </row>
    <row r="2" spans="1:20" ht="15">
      <c r="B2" s="339"/>
      <c r="C2" s="340"/>
      <c r="D2" s="390" t="s">
        <v>214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1"/>
    </row>
    <row r="3" spans="1:20" ht="15">
      <c r="B3" s="339"/>
      <c r="C3" s="340"/>
      <c r="D3" s="248" t="s">
        <v>215</v>
      </c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9"/>
    </row>
    <row r="4" spans="1:20" s="143" customFormat="1" ht="15" customHeight="1">
      <c r="B4" s="339"/>
      <c r="C4" s="340"/>
      <c r="D4" s="396" t="s">
        <v>216</v>
      </c>
      <c r="E4" s="396"/>
      <c r="F4" s="396"/>
      <c r="G4" s="396"/>
      <c r="H4" s="396" t="s">
        <v>217</v>
      </c>
      <c r="I4" s="396"/>
      <c r="J4" s="396"/>
      <c r="K4" s="392" t="s">
        <v>218</v>
      </c>
      <c r="L4" s="392"/>
      <c r="M4" s="392"/>
      <c r="N4" s="392" t="s">
        <v>219</v>
      </c>
      <c r="O4" s="392"/>
      <c r="P4" s="393"/>
      <c r="Q4" s="200"/>
      <c r="R4" s="200"/>
      <c r="S4" s="200"/>
      <c r="T4" s="200"/>
    </row>
    <row r="5" spans="1:20" s="141" customFormat="1" ht="15.75" customHeight="1" thickBot="1">
      <c r="B5" s="341"/>
      <c r="C5" s="342"/>
      <c r="D5" s="397" t="s">
        <v>221</v>
      </c>
      <c r="E5" s="397"/>
      <c r="F5" s="397"/>
      <c r="G5" s="397"/>
      <c r="H5" s="389">
        <v>2</v>
      </c>
      <c r="I5" s="389"/>
      <c r="J5" s="389"/>
      <c r="K5" s="395" t="s">
        <v>220</v>
      </c>
      <c r="L5" s="395"/>
      <c r="M5" s="395"/>
      <c r="N5" s="389" t="s">
        <v>227</v>
      </c>
      <c r="O5" s="389"/>
      <c r="P5" s="394"/>
      <c r="Q5" s="201"/>
      <c r="R5" s="201"/>
      <c r="S5" s="201"/>
      <c r="T5" s="201"/>
    </row>
    <row r="6" spans="1:20" ht="19.5" thickBot="1"/>
    <row r="7" spans="1:20" s="199" customFormat="1" ht="132" customHeight="1">
      <c r="A7" s="202"/>
      <c r="B7" s="429" t="s">
        <v>180</v>
      </c>
      <c r="C7" s="430"/>
      <c r="D7" s="430"/>
      <c r="E7" s="430"/>
      <c r="F7" s="430"/>
      <c r="G7" s="430"/>
      <c r="H7" s="430"/>
      <c r="I7" s="430"/>
      <c r="J7" s="430"/>
      <c r="K7" s="430"/>
      <c r="L7" s="430"/>
      <c r="M7" s="430"/>
      <c r="N7" s="430"/>
      <c r="O7" s="430"/>
      <c r="P7" s="431"/>
      <c r="Q7" s="202"/>
      <c r="R7" s="202"/>
      <c r="S7" s="202"/>
    </row>
    <row r="8" spans="1:20" s="199" customFormat="1" ht="132" customHeight="1">
      <c r="A8" s="202"/>
      <c r="B8" s="432"/>
      <c r="C8" s="433"/>
      <c r="D8" s="433"/>
      <c r="E8" s="433"/>
      <c r="F8" s="433"/>
      <c r="G8" s="433"/>
      <c r="H8" s="433"/>
      <c r="I8" s="433"/>
      <c r="J8" s="433"/>
      <c r="K8" s="433"/>
      <c r="L8" s="433"/>
      <c r="M8" s="433"/>
      <c r="N8" s="433"/>
      <c r="O8" s="433"/>
      <c r="P8" s="434"/>
      <c r="Q8" s="202"/>
      <c r="R8" s="202"/>
      <c r="S8" s="202"/>
    </row>
    <row r="9" spans="1:20" ht="64.5" customHeight="1">
      <c r="A9" s="14"/>
      <c r="B9" s="422"/>
      <c r="C9" s="423"/>
      <c r="D9" s="423"/>
      <c r="E9" s="423"/>
      <c r="F9" s="423"/>
      <c r="G9" s="423"/>
      <c r="H9" s="423"/>
      <c r="I9" s="423"/>
      <c r="J9" s="423"/>
      <c r="K9" s="423"/>
      <c r="L9" s="423"/>
      <c r="M9" s="423"/>
      <c r="N9" s="423"/>
      <c r="O9" s="423"/>
      <c r="P9" s="424"/>
      <c r="Q9" s="212"/>
      <c r="R9" s="202"/>
      <c r="S9" s="202"/>
    </row>
    <row r="10" spans="1:20" s="9" customFormat="1" ht="56.25" customHeight="1">
      <c r="A10" s="16"/>
      <c r="B10" s="378" t="s">
        <v>30</v>
      </c>
      <c r="C10" s="425" t="s">
        <v>31</v>
      </c>
      <c r="D10" s="427" t="s">
        <v>32</v>
      </c>
      <c r="E10" s="427" t="s">
        <v>33</v>
      </c>
      <c r="F10" s="427" t="s">
        <v>34</v>
      </c>
      <c r="G10" s="427" t="s">
        <v>14</v>
      </c>
      <c r="H10" s="427" t="s">
        <v>35</v>
      </c>
      <c r="I10" s="384" t="s">
        <v>36</v>
      </c>
      <c r="J10" s="384"/>
      <c r="K10" s="384"/>
      <c r="L10" s="384"/>
      <c r="M10" s="427" t="s">
        <v>37</v>
      </c>
      <c r="N10" s="436" t="s">
        <v>38</v>
      </c>
      <c r="O10" s="382" t="s">
        <v>28</v>
      </c>
      <c r="P10" s="438"/>
      <c r="Q10" s="205"/>
      <c r="R10" s="203"/>
      <c r="S10" s="203"/>
      <c r="T10" s="204"/>
    </row>
    <row r="11" spans="1:20" s="10" customFormat="1" ht="129" customHeight="1">
      <c r="A11" s="16"/>
      <c r="B11" s="379"/>
      <c r="C11" s="426"/>
      <c r="D11" s="428"/>
      <c r="E11" s="428"/>
      <c r="F11" s="428"/>
      <c r="G11" s="428"/>
      <c r="H11" s="435"/>
      <c r="I11" s="28" t="s">
        <v>39</v>
      </c>
      <c r="J11" s="132" t="s">
        <v>40</v>
      </c>
      <c r="K11" s="29" t="s">
        <v>138</v>
      </c>
      <c r="L11" s="132" t="s">
        <v>139</v>
      </c>
      <c r="M11" s="428"/>
      <c r="N11" s="437"/>
      <c r="O11" s="45" t="s">
        <v>43</v>
      </c>
      <c r="P11" s="191" t="s">
        <v>44</v>
      </c>
      <c r="Q11" s="205"/>
      <c r="R11" s="203"/>
      <c r="S11" s="203"/>
      <c r="T11" s="206"/>
    </row>
    <row r="12" spans="1:20" s="10" customFormat="1" ht="91.5" customHeight="1">
      <c r="A12" s="16"/>
      <c r="B12" s="352" t="s">
        <v>181</v>
      </c>
      <c r="C12" s="353"/>
      <c r="D12" s="353"/>
      <c r="E12" s="353"/>
      <c r="F12" s="353"/>
      <c r="G12" s="353"/>
      <c r="H12" s="353"/>
      <c r="I12" s="353"/>
      <c r="J12" s="353"/>
      <c r="K12" s="353"/>
      <c r="L12" s="353"/>
      <c r="M12" s="353"/>
      <c r="N12" s="353"/>
      <c r="O12" s="353"/>
      <c r="P12" s="354"/>
      <c r="Q12" s="203"/>
      <c r="R12" s="203"/>
      <c r="S12" s="203"/>
      <c r="T12" s="206"/>
    </row>
    <row r="13" spans="1:20" ht="46.5" customHeight="1" thickBot="1">
      <c r="A13" s="14"/>
      <c r="B13" s="355">
        <v>1</v>
      </c>
      <c r="C13" s="346">
        <f>F1Concertación!C13:C17</f>
        <v>0</v>
      </c>
      <c r="D13" s="346" t="str">
        <f>F1Concertación!D13:D17</f>
        <v>Cumplimiento 100% del Plan de Acción 
(Del Área que Lídera)</v>
      </c>
      <c r="E13" s="346">
        <f>F1Concertación!E13:E17</f>
        <v>0</v>
      </c>
      <c r="F13" s="364">
        <f>F1Concertación!F13:F17</f>
        <v>0</v>
      </c>
      <c r="G13" s="112">
        <f>F1Concertación!G13</f>
        <v>0</v>
      </c>
      <c r="H13" s="365">
        <v>0.6</v>
      </c>
      <c r="I13" s="365">
        <f>F1Concertación!I13:I17</f>
        <v>0</v>
      </c>
      <c r="J13" s="409">
        <f>'F2Seguimiento-Retroalimentación'!J13:J17</f>
        <v>0</v>
      </c>
      <c r="K13" s="412">
        <f>F1Concertación!J13:J17</f>
        <v>0</v>
      </c>
      <c r="L13" s="412"/>
      <c r="M13" s="415">
        <f>IF(SUM(J13,L13)&gt;100%,"NO PERMITIDO",SUM(J13,L13))</f>
        <v>0</v>
      </c>
      <c r="N13" s="418">
        <f>H13*M13/100%</f>
        <v>0</v>
      </c>
      <c r="O13" s="349"/>
      <c r="P13" s="401"/>
      <c r="Q13" s="202"/>
      <c r="R13" s="202"/>
      <c r="S13" s="202"/>
    </row>
    <row r="14" spans="1:20" ht="48" customHeight="1" thickBot="1">
      <c r="A14" s="14"/>
      <c r="B14" s="356"/>
      <c r="C14" s="347"/>
      <c r="D14" s="347"/>
      <c r="E14" s="347"/>
      <c r="F14" s="347"/>
      <c r="G14" s="113">
        <f>F1Concertación!G14</f>
        <v>0</v>
      </c>
      <c r="H14" s="347"/>
      <c r="I14" s="347"/>
      <c r="J14" s="410"/>
      <c r="K14" s="413"/>
      <c r="L14" s="413"/>
      <c r="M14" s="416"/>
      <c r="N14" s="419"/>
      <c r="O14" s="350"/>
      <c r="P14" s="402"/>
      <c r="Q14" s="202"/>
      <c r="R14" s="202"/>
      <c r="S14" s="202"/>
    </row>
    <row r="15" spans="1:20" ht="48" customHeight="1" thickBot="1">
      <c r="A15" s="14"/>
      <c r="B15" s="356"/>
      <c r="C15" s="347"/>
      <c r="D15" s="347"/>
      <c r="E15" s="347"/>
      <c r="F15" s="347"/>
      <c r="G15" s="113">
        <f>F1Concertación!G15</f>
        <v>0</v>
      </c>
      <c r="H15" s="347"/>
      <c r="I15" s="347"/>
      <c r="J15" s="410"/>
      <c r="K15" s="413"/>
      <c r="L15" s="413"/>
      <c r="M15" s="416"/>
      <c r="N15" s="419"/>
      <c r="O15" s="350"/>
      <c r="P15" s="402"/>
      <c r="Q15" s="202"/>
      <c r="R15" s="202"/>
      <c r="S15" s="202"/>
    </row>
    <row r="16" spans="1:20" ht="48" customHeight="1" thickBot="1">
      <c r="A16" s="14"/>
      <c r="B16" s="356"/>
      <c r="C16" s="347"/>
      <c r="D16" s="347"/>
      <c r="E16" s="347"/>
      <c r="F16" s="347"/>
      <c r="G16" s="114">
        <f>F1Concertación!G16</f>
        <v>0</v>
      </c>
      <c r="H16" s="347"/>
      <c r="I16" s="347"/>
      <c r="J16" s="410"/>
      <c r="K16" s="413"/>
      <c r="L16" s="413"/>
      <c r="M16" s="416"/>
      <c r="N16" s="419"/>
      <c r="O16" s="350"/>
      <c r="P16" s="402"/>
      <c r="Q16" s="202"/>
      <c r="R16" s="202"/>
      <c r="S16" s="202"/>
    </row>
    <row r="17" spans="1:20" ht="48" customHeight="1">
      <c r="A17" s="14"/>
      <c r="B17" s="357"/>
      <c r="C17" s="348"/>
      <c r="D17" s="348"/>
      <c r="E17" s="388"/>
      <c r="F17" s="348"/>
      <c r="G17" s="174">
        <f>F1Concertación!G17</f>
        <v>0</v>
      </c>
      <c r="H17" s="348"/>
      <c r="I17" s="348"/>
      <c r="J17" s="411"/>
      <c r="K17" s="414"/>
      <c r="L17" s="414"/>
      <c r="M17" s="417"/>
      <c r="N17" s="420"/>
      <c r="O17" s="351"/>
      <c r="P17" s="403"/>
      <c r="Q17" s="202"/>
      <c r="R17" s="202"/>
      <c r="S17" s="202"/>
    </row>
    <row r="18" spans="1:20" ht="47.25" customHeight="1" thickBot="1">
      <c r="A18" s="144"/>
      <c r="B18" s="355">
        <v>2</v>
      </c>
      <c r="C18" s="346">
        <f>F1Concertación!C18:C22</f>
        <v>0</v>
      </c>
      <c r="D18" s="346" t="str">
        <f>F1Concertación!D18:D22</f>
        <v xml:space="preserve">Proyecto de Innovación Pública </v>
      </c>
      <c r="E18" s="346">
        <f>F1Concertación!E18:E22</f>
        <v>0</v>
      </c>
      <c r="F18" s="364">
        <f>F1Concertación!F18:F22</f>
        <v>0</v>
      </c>
      <c r="G18" s="112">
        <f>F1Concertación!G18</f>
        <v>0</v>
      </c>
      <c r="H18" s="365">
        <v>0.1</v>
      </c>
      <c r="I18" s="365">
        <f>F1Concertación!I18:I22</f>
        <v>0</v>
      </c>
      <c r="J18" s="421">
        <f>'F2Seguimiento-Retroalimentación'!J18:J22</f>
        <v>0</v>
      </c>
      <c r="K18" s="412">
        <f>F1Concertación!J18:J22</f>
        <v>0</v>
      </c>
      <c r="L18" s="412"/>
      <c r="M18" s="415">
        <f>IF(SUM(J18,L18)&gt;100%,"NO PERMITIDO",SUM(J18,L18))</f>
        <v>0</v>
      </c>
      <c r="N18" s="418">
        <f>H18*M18/100%</f>
        <v>0</v>
      </c>
      <c r="O18" s="349"/>
      <c r="P18" s="401"/>
      <c r="Q18" s="202"/>
      <c r="R18" s="202"/>
      <c r="S18" s="202"/>
    </row>
    <row r="19" spans="1:20" ht="47.25" customHeight="1" thickBot="1">
      <c r="A19" s="144"/>
      <c r="B19" s="356"/>
      <c r="C19" s="347"/>
      <c r="D19" s="347"/>
      <c r="E19" s="347"/>
      <c r="F19" s="347"/>
      <c r="G19" s="113">
        <f>F1Concertación!G19</f>
        <v>0</v>
      </c>
      <c r="H19" s="347"/>
      <c r="I19" s="347"/>
      <c r="J19" s="410"/>
      <c r="K19" s="413"/>
      <c r="L19" s="413"/>
      <c r="M19" s="416"/>
      <c r="N19" s="419"/>
      <c r="O19" s="350"/>
      <c r="P19" s="402"/>
      <c r="Q19" s="202"/>
      <c r="R19" s="202"/>
      <c r="S19" s="202"/>
    </row>
    <row r="20" spans="1:20" ht="47.25" customHeight="1" thickBot="1">
      <c r="A20" s="144"/>
      <c r="B20" s="356"/>
      <c r="C20" s="347"/>
      <c r="D20" s="347"/>
      <c r="E20" s="347"/>
      <c r="F20" s="347"/>
      <c r="G20" s="113">
        <f>F1Concertación!G20</f>
        <v>0</v>
      </c>
      <c r="H20" s="347"/>
      <c r="I20" s="347"/>
      <c r="J20" s="410"/>
      <c r="K20" s="413"/>
      <c r="L20" s="413"/>
      <c r="M20" s="416"/>
      <c r="N20" s="419"/>
      <c r="O20" s="350"/>
      <c r="P20" s="402"/>
      <c r="Q20" s="202"/>
      <c r="R20" s="202"/>
      <c r="S20" s="202"/>
    </row>
    <row r="21" spans="1:20" ht="55.5" customHeight="1" thickBot="1">
      <c r="A21" s="144"/>
      <c r="B21" s="356"/>
      <c r="C21" s="347"/>
      <c r="D21" s="347"/>
      <c r="E21" s="347"/>
      <c r="F21" s="347"/>
      <c r="G21" s="113">
        <f>F1Concertación!G21</f>
        <v>0</v>
      </c>
      <c r="H21" s="347"/>
      <c r="I21" s="347"/>
      <c r="J21" s="410"/>
      <c r="K21" s="413"/>
      <c r="L21" s="413"/>
      <c r="M21" s="416"/>
      <c r="N21" s="419"/>
      <c r="O21" s="350"/>
      <c r="P21" s="402"/>
      <c r="Q21" s="202"/>
      <c r="R21" s="202"/>
      <c r="S21" s="202"/>
    </row>
    <row r="22" spans="1:20" ht="39.75" customHeight="1">
      <c r="A22" s="144"/>
      <c r="B22" s="357"/>
      <c r="C22" s="348"/>
      <c r="D22" s="348"/>
      <c r="E22" s="348"/>
      <c r="F22" s="348"/>
      <c r="G22" s="174">
        <f>F1Concertación!G22</f>
        <v>0</v>
      </c>
      <c r="H22" s="348"/>
      <c r="I22" s="348"/>
      <c r="J22" s="411"/>
      <c r="K22" s="414"/>
      <c r="L22" s="414"/>
      <c r="M22" s="417"/>
      <c r="N22" s="420"/>
      <c r="O22" s="351"/>
      <c r="P22" s="403"/>
      <c r="Q22" s="202"/>
      <c r="R22" s="202"/>
      <c r="S22" s="202"/>
    </row>
    <row r="23" spans="1:20" s="10" customFormat="1" ht="91.5" customHeight="1">
      <c r="A23" s="16"/>
      <c r="B23" s="352" t="s">
        <v>98</v>
      </c>
      <c r="C23" s="353"/>
      <c r="D23" s="353"/>
      <c r="E23" s="353"/>
      <c r="F23" s="353"/>
      <c r="G23" s="353"/>
      <c r="H23" s="353"/>
      <c r="I23" s="353"/>
      <c r="J23" s="353"/>
      <c r="K23" s="353"/>
      <c r="L23" s="353"/>
      <c r="M23" s="353"/>
      <c r="N23" s="353"/>
      <c r="O23" s="353"/>
      <c r="P23" s="354"/>
      <c r="Q23" s="203"/>
      <c r="R23" s="203"/>
      <c r="S23" s="203"/>
      <c r="T23" s="206"/>
    </row>
    <row r="24" spans="1:20" ht="39.75" customHeight="1" thickBot="1">
      <c r="A24" s="14"/>
      <c r="B24" s="355">
        <v>3</v>
      </c>
      <c r="C24" s="346">
        <f>F1Concertación!C24:C28</f>
        <v>0</v>
      </c>
      <c r="D24" s="346">
        <f>F1Concertación!D24:D28</f>
        <v>0</v>
      </c>
      <c r="E24" s="346">
        <f>F1Concertación!E24:E28</f>
        <v>0</v>
      </c>
      <c r="F24" s="364">
        <f>F1Concertación!F24:F28</f>
        <v>0</v>
      </c>
      <c r="G24" s="112">
        <f>F1Concertación!G24</f>
        <v>0</v>
      </c>
      <c r="H24" s="365">
        <v>0.1</v>
      </c>
      <c r="I24" s="365">
        <f>F1Concertación!I24:I28</f>
        <v>0</v>
      </c>
      <c r="J24" s="409">
        <f>'F2Seguimiento-Retroalimentación'!J24:J28</f>
        <v>0</v>
      </c>
      <c r="K24" s="412">
        <f>F1Concertación!J24:J28</f>
        <v>0</v>
      </c>
      <c r="L24" s="412"/>
      <c r="M24" s="415">
        <f>IF(SUM(J24,L24)&gt;100%,"NO PERMITIDO",SUM(J24,L24))</f>
        <v>0</v>
      </c>
      <c r="N24" s="418">
        <f>H24*M24/100%</f>
        <v>0</v>
      </c>
      <c r="O24" s="349"/>
      <c r="P24" s="401"/>
      <c r="Q24" s="202"/>
      <c r="R24" s="202"/>
      <c r="S24" s="202"/>
    </row>
    <row r="25" spans="1:20" ht="39.75" customHeight="1" thickBot="1">
      <c r="A25" s="14"/>
      <c r="B25" s="356"/>
      <c r="C25" s="347"/>
      <c r="D25" s="347"/>
      <c r="E25" s="347"/>
      <c r="F25" s="347"/>
      <c r="G25" s="113">
        <f>F1Concertación!G25</f>
        <v>0</v>
      </c>
      <c r="H25" s="347"/>
      <c r="I25" s="347"/>
      <c r="J25" s="410"/>
      <c r="K25" s="413"/>
      <c r="L25" s="413"/>
      <c r="M25" s="416"/>
      <c r="N25" s="419"/>
      <c r="O25" s="350"/>
      <c r="P25" s="402"/>
      <c r="Q25" s="202"/>
      <c r="R25" s="202"/>
      <c r="S25" s="202"/>
    </row>
    <row r="26" spans="1:20" ht="39.75" customHeight="1" thickBot="1">
      <c r="A26" s="14"/>
      <c r="B26" s="356"/>
      <c r="C26" s="347"/>
      <c r="D26" s="347"/>
      <c r="E26" s="347"/>
      <c r="F26" s="347"/>
      <c r="G26" s="113">
        <f>F1Concertación!G26</f>
        <v>0</v>
      </c>
      <c r="H26" s="347"/>
      <c r="I26" s="347"/>
      <c r="J26" s="410"/>
      <c r="K26" s="413"/>
      <c r="L26" s="413"/>
      <c r="M26" s="416"/>
      <c r="N26" s="419"/>
      <c r="O26" s="350"/>
      <c r="P26" s="402"/>
      <c r="Q26" s="202"/>
      <c r="R26" s="202"/>
      <c r="S26" s="202"/>
    </row>
    <row r="27" spans="1:20" ht="39" customHeight="1" thickBot="1">
      <c r="A27" s="14"/>
      <c r="B27" s="356"/>
      <c r="C27" s="347"/>
      <c r="D27" s="347"/>
      <c r="E27" s="347"/>
      <c r="F27" s="347"/>
      <c r="G27" s="114">
        <f>F1Concertación!G27</f>
        <v>0</v>
      </c>
      <c r="H27" s="347"/>
      <c r="I27" s="347"/>
      <c r="J27" s="410"/>
      <c r="K27" s="413"/>
      <c r="L27" s="413"/>
      <c r="M27" s="416"/>
      <c r="N27" s="419"/>
      <c r="O27" s="350"/>
      <c r="P27" s="402"/>
      <c r="Q27" s="202"/>
      <c r="R27" s="202"/>
      <c r="S27" s="202"/>
    </row>
    <row r="28" spans="1:20" ht="39" customHeight="1">
      <c r="A28" s="14"/>
      <c r="B28" s="357"/>
      <c r="C28" s="348"/>
      <c r="D28" s="348"/>
      <c r="E28" s="348"/>
      <c r="F28" s="348"/>
      <c r="G28" s="174">
        <f>F1Concertación!G28</f>
        <v>0</v>
      </c>
      <c r="H28" s="348"/>
      <c r="I28" s="348"/>
      <c r="J28" s="411"/>
      <c r="K28" s="414"/>
      <c r="L28" s="414"/>
      <c r="M28" s="417"/>
      <c r="N28" s="420"/>
      <c r="O28" s="351"/>
      <c r="P28" s="403"/>
      <c r="Q28" s="202"/>
      <c r="R28" s="202"/>
      <c r="S28" s="202"/>
    </row>
    <row r="29" spans="1:20" s="10" customFormat="1" ht="91.5" customHeight="1">
      <c r="A29" s="16"/>
      <c r="B29" s="352" t="s">
        <v>99</v>
      </c>
      <c r="C29" s="353"/>
      <c r="D29" s="353"/>
      <c r="E29" s="353"/>
      <c r="F29" s="353"/>
      <c r="G29" s="353"/>
      <c r="H29" s="353"/>
      <c r="I29" s="353"/>
      <c r="J29" s="353"/>
      <c r="K29" s="353"/>
      <c r="L29" s="353"/>
      <c r="M29" s="353"/>
      <c r="N29" s="353"/>
      <c r="O29" s="353"/>
      <c r="P29" s="354"/>
      <c r="Q29" s="203"/>
      <c r="R29" s="203"/>
      <c r="S29" s="203"/>
      <c r="T29" s="206"/>
    </row>
    <row r="30" spans="1:20" ht="39" customHeight="1" thickBot="1">
      <c r="A30" s="14"/>
      <c r="B30" s="355">
        <v>4</v>
      </c>
      <c r="C30" s="346">
        <f>F1Concertación!C30:C34</f>
        <v>0</v>
      </c>
      <c r="D30" s="346">
        <f>F1Concertación!D30:D34</f>
        <v>0</v>
      </c>
      <c r="E30" s="346">
        <f>F1Concertación!E30:E34</f>
        <v>0</v>
      </c>
      <c r="F30" s="364">
        <f>F1Concertación!F30:F34</f>
        <v>0</v>
      </c>
      <c r="G30" s="112">
        <f>F1Concertación!G30</f>
        <v>0</v>
      </c>
      <c r="H30" s="365">
        <v>0.1</v>
      </c>
      <c r="I30" s="365">
        <f>F1Concertación!I30:I34</f>
        <v>0</v>
      </c>
      <c r="J30" s="409">
        <f>'F2Seguimiento-Retroalimentación'!J30:J34</f>
        <v>0</v>
      </c>
      <c r="K30" s="412">
        <f>F1Concertación!J30:J34</f>
        <v>0</v>
      </c>
      <c r="L30" s="412"/>
      <c r="M30" s="415">
        <f>IF(SUM(J30,L30)&gt;100%,"NO PERMITIDO",SUM(J30,L30))</f>
        <v>0</v>
      </c>
      <c r="N30" s="418">
        <f>H30*M30/100%</f>
        <v>0</v>
      </c>
      <c r="O30" s="349"/>
      <c r="P30" s="401"/>
      <c r="Q30" s="202"/>
      <c r="R30" s="202"/>
      <c r="S30" s="202"/>
    </row>
    <row r="31" spans="1:20" ht="39" customHeight="1" thickBot="1">
      <c r="A31" s="14"/>
      <c r="B31" s="356"/>
      <c r="C31" s="347"/>
      <c r="D31" s="347"/>
      <c r="E31" s="347"/>
      <c r="F31" s="347"/>
      <c r="G31" s="113">
        <f>F1Concertación!G31</f>
        <v>0</v>
      </c>
      <c r="H31" s="347"/>
      <c r="I31" s="347"/>
      <c r="J31" s="410"/>
      <c r="K31" s="413"/>
      <c r="L31" s="413"/>
      <c r="M31" s="416"/>
      <c r="N31" s="419"/>
      <c r="O31" s="350"/>
      <c r="P31" s="402"/>
      <c r="Q31" s="202"/>
      <c r="R31" s="202"/>
      <c r="S31" s="202"/>
    </row>
    <row r="32" spans="1:20" ht="39" customHeight="1" thickBot="1">
      <c r="A32" s="14"/>
      <c r="B32" s="356"/>
      <c r="C32" s="347"/>
      <c r="D32" s="347"/>
      <c r="E32" s="347"/>
      <c r="F32" s="347"/>
      <c r="G32" s="113">
        <f>F1Concertación!G32</f>
        <v>0</v>
      </c>
      <c r="H32" s="347"/>
      <c r="I32" s="347"/>
      <c r="J32" s="410"/>
      <c r="K32" s="413"/>
      <c r="L32" s="413"/>
      <c r="M32" s="416"/>
      <c r="N32" s="419"/>
      <c r="O32" s="350"/>
      <c r="P32" s="402"/>
      <c r="Q32" s="202"/>
      <c r="R32" s="202"/>
      <c r="S32" s="202"/>
    </row>
    <row r="33" spans="1:20" ht="39" customHeight="1" thickBot="1">
      <c r="A33" s="14"/>
      <c r="B33" s="356"/>
      <c r="C33" s="347"/>
      <c r="D33" s="347"/>
      <c r="E33" s="347"/>
      <c r="F33" s="347"/>
      <c r="G33" s="114">
        <f>F1Concertación!G33</f>
        <v>0</v>
      </c>
      <c r="H33" s="347"/>
      <c r="I33" s="347"/>
      <c r="J33" s="410"/>
      <c r="K33" s="413"/>
      <c r="L33" s="413"/>
      <c r="M33" s="416"/>
      <c r="N33" s="419"/>
      <c r="O33" s="350"/>
      <c r="P33" s="402"/>
      <c r="Q33" s="202"/>
      <c r="R33" s="202"/>
      <c r="S33" s="202"/>
    </row>
    <row r="34" spans="1:20" ht="48" customHeight="1">
      <c r="A34" s="14"/>
      <c r="B34" s="357"/>
      <c r="C34" s="348"/>
      <c r="D34" s="348"/>
      <c r="E34" s="348"/>
      <c r="F34" s="348"/>
      <c r="G34" s="174">
        <f>F1Concertación!G34</f>
        <v>0</v>
      </c>
      <c r="H34" s="348"/>
      <c r="I34" s="348"/>
      <c r="J34" s="411"/>
      <c r="K34" s="414"/>
      <c r="L34" s="414"/>
      <c r="M34" s="417"/>
      <c r="N34" s="420"/>
      <c r="O34" s="351"/>
      <c r="P34" s="403"/>
      <c r="Q34" s="202"/>
      <c r="R34" s="202"/>
      <c r="S34" s="202"/>
    </row>
    <row r="35" spans="1:20" s="10" customFormat="1" ht="91.5" customHeight="1">
      <c r="A35" s="16"/>
      <c r="B35" s="352" t="s">
        <v>100</v>
      </c>
      <c r="C35" s="353"/>
      <c r="D35" s="353"/>
      <c r="E35" s="353"/>
      <c r="F35" s="353"/>
      <c r="G35" s="353"/>
      <c r="H35" s="353"/>
      <c r="I35" s="353"/>
      <c r="J35" s="353"/>
      <c r="K35" s="353"/>
      <c r="L35" s="353"/>
      <c r="M35" s="353"/>
      <c r="N35" s="353"/>
      <c r="O35" s="353"/>
      <c r="P35" s="354"/>
      <c r="Q35" s="203"/>
      <c r="R35" s="203"/>
      <c r="S35" s="203"/>
      <c r="T35" s="206"/>
    </row>
    <row r="36" spans="1:20" ht="39" customHeight="1">
      <c r="A36" s="14"/>
      <c r="B36" s="343">
        <v>5</v>
      </c>
      <c r="C36" s="344">
        <f>F1Concertación!C36:C40</f>
        <v>0</v>
      </c>
      <c r="D36" s="344">
        <f>F1Concertación!D36:D40</f>
        <v>0</v>
      </c>
      <c r="E36" s="344">
        <f>F1Concertación!E36:E40</f>
        <v>0</v>
      </c>
      <c r="F36" s="370">
        <f>F1Concertación!F36:F40</f>
        <v>0</v>
      </c>
      <c r="G36" s="113">
        <f>F1Concertación!G36</f>
        <v>0</v>
      </c>
      <c r="H36" s="371">
        <v>0.1</v>
      </c>
      <c r="I36" s="371">
        <f>F1Concertación!I36:I40</f>
        <v>0</v>
      </c>
      <c r="J36" s="398">
        <f>'F2Seguimiento-Retroalimentación'!J36:J40</f>
        <v>0</v>
      </c>
      <c r="K36" s="405">
        <f>F1Concertación!J36:J40</f>
        <v>0</v>
      </c>
      <c r="L36" s="405"/>
      <c r="M36" s="407">
        <f>IF(SUM(J36,L36)&gt;100%,"NO PERMITIDO",SUM(J36,L36))</f>
        <v>0</v>
      </c>
      <c r="N36" s="404">
        <f>H36*M36/100%</f>
        <v>0</v>
      </c>
      <c r="O36" s="349"/>
      <c r="P36" s="401"/>
      <c r="Q36" s="202"/>
      <c r="R36" s="202"/>
      <c r="S36" s="202"/>
    </row>
    <row r="37" spans="1:20" ht="39" customHeight="1">
      <c r="A37" s="14"/>
      <c r="B37" s="343"/>
      <c r="C37" s="344"/>
      <c r="D37" s="344"/>
      <c r="E37" s="344"/>
      <c r="F37" s="344"/>
      <c r="G37" s="114">
        <f>F1Concertación!G37</f>
        <v>0</v>
      </c>
      <c r="H37" s="344"/>
      <c r="I37" s="344"/>
      <c r="J37" s="399"/>
      <c r="K37" s="405"/>
      <c r="L37" s="405"/>
      <c r="M37" s="407"/>
      <c r="N37" s="404"/>
      <c r="O37" s="350"/>
      <c r="P37" s="402"/>
      <c r="Q37" s="202"/>
      <c r="R37" s="202"/>
      <c r="S37" s="202"/>
    </row>
    <row r="38" spans="1:20" ht="48" customHeight="1">
      <c r="A38" s="14"/>
      <c r="B38" s="343"/>
      <c r="C38" s="344"/>
      <c r="D38" s="344"/>
      <c r="E38" s="344"/>
      <c r="F38" s="344"/>
      <c r="G38" s="174">
        <f>F1Concertación!G38</f>
        <v>0</v>
      </c>
      <c r="H38" s="344"/>
      <c r="I38" s="344"/>
      <c r="J38" s="399"/>
      <c r="K38" s="405"/>
      <c r="L38" s="405"/>
      <c r="M38" s="407"/>
      <c r="N38" s="404"/>
      <c r="O38" s="350"/>
      <c r="P38" s="402"/>
      <c r="Q38" s="202"/>
      <c r="R38" s="202"/>
      <c r="S38" s="202"/>
    </row>
    <row r="39" spans="1:20" ht="48" customHeight="1">
      <c r="A39" s="14"/>
      <c r="B39" s="343"/>
      <c r="C39" s="344"/>
      <c r="D39" s="344"/>
      <c r="E39" s="344"/>
      <c r="F39" s="344"/>
      <c r="G39" s="115">
        <f>F1Concertación!G39</f>
        <v>0</v>
      </c>
      <c r="H39" s="344"/>
      <c r="I39" s="344"/>
      <c r="J39" s="399"/>
      <c r="K39" s="405"/>
      <c r="L39" s="405"/>
      <c r="M39" s="407"/>
      <c r="N39" s="404"/>
      <c r="O39" s="350"/>
      <c r="P39" s="402"/>
      <c r="Q39" s="202"/>
      <c r="R39" s="202"/>
      <c r="S39" s="202"/>
    </row>
    <row r="40" spans="1:20" ht="48" customHeight="1">
      <c r="A40" s="14"/>
      <c r="B40" s="343"/>
      <c r="C40" s="345"/>
      <c r="D40" s="345"/>
      <c r="E40" s="345"/>
      <c r="F40" s="345"/>
      <c r="G40" s="116">
        <f>F1Concertación!G40</f>
        <v>0</v>
      </c>
      <c r="H40" s="344"/>
      <c r="I40" s="345"/>
      <c r="J40" s="400"/>
      <c r="K40" s="406"/>
      <c r="L40" s="406"/>
      <c r="M40" s="408"/>
      <c r="N40" s="404"/>
      <c r="O40" s="351"/>
      <c r="P40" s="403"/>
      <c r="Q40" s="202"/>
      <c r="R40" s="202"/>
      <c r="S40" s="202"/>
    </row>
    <row r="41" spans="1:20" ht="27" customHeight="1">
      <c r="A41" s="14"/>
      <c r="B41" s="352" t="s">
        <v>45</v>
      </c>
      <c r="C41" s="353"/>
      <c r="D41" s="353"/>
      <c r="E41" s="353"/>
      <c r="F41" s="353"/>
      <c r="G41" s="353"/>
      <c r="H41" s="47">
        <f>IF(SUM(H36)&gt;100%,"supera el 100%",SUM(H13:H40))</f>
        <v>0.99999999999999989</v>
      </c>
      <c r="I41" s="48"/>
      <c r="J41" s="49"/>
      <c r="K41" s="50"/>
      <c r="L41" s="49"/>
      <c r="M41" s="52"/>
      <c r="N41" s="54">
        <f>IF(SUM(N36)&gt;100%,"supera el 100%",SUM(N13:N40))</f>
        <v>0</v>
      </c>
      <c r="O41" s="51"/>
      <c r="P41" s="175"/>
      <c r="Q41" s="202"/>
      <c r="R41" s="202"/>
      <c r="S41" s="202"/>
    </row>
    <row r="42" spans="1:20" ht="27" customHeight="1">
      <c r="A42" s="14"/>
      <c r="B42" s="176"/>
      <c r="C42" s="86"/>
      <c r="D42" s="86"/>
      <c r="E42" s="86"/>
      <c r="F42" s="86"/>
      <c r="G42" s="86"/>
      <c r="H42" s="30"/>
      <c r="I42" s="86"/>
      <c r="J42" s="86"/>
      <c r="K42" s="192"/>
      <c r="L42" s="192"/>
      <c r="M42" s="192"/>
      <c r="N42" s="46"/>
      <c r="O42" s="179"/>
      <c r="P42" s="180"/>
      <c r="Q42" s="202"/>
      <c r="R42" s="202"/>
      <c r="S42" s="202"/>
    </row>
    <row r="43" spans="1:20" ht="27" customHeight="1">
      <c r="A43" s="14"/>
      <c r="B43" s="178"/>
      <c r="C43" s="86"/>
      <c r="D43" s="86"/>
      <c r="E43" s="86"/>
      <c r="F43" s="86"/>
      <c r="G43" s="86"/>
      <c r="H43" s="86"/>
      <c r="I43" s="86"/>
      <c r="J43" s="86"/>
      <c r="K43" s="192"/>
      <c r="L43" s="192"/>
      <c r="M43" s="192"/>
      <c r="N43" s="179"/>
      <c r="O43" s="179"/>
      <c r="P43" s="180"/>
      <c r="Q43" s="202"/>
      <c r="R43" s="202"/>
      <c r="S43" s="202"/>
    </row>
    <row r="44" spans="1:20" ht="27" customHeight="1">
      <c r="A44" s="14"/>
      <c r="B44" s="178"/>
      <c r="C44" s="86"/>
      <c r="D44" s="86"/>
      <c r="E44" s="86"/>
      <c r="F44" s="86"/>
      <c r="G44" s="86"/>
      <c r="H44" s="86"/>
      <c r="I44" s="86"/>
      <c r="J44" s="86"/>
      <c r="K44" s="192"/>
      <c r="L44" s="192"/>
      <c r="M44" s="192"/>
      <c r="N44" s="179"/>
      <c r="O44" s="179"/>
      <c r="P44" s="180"/>
      <c r="Q44" s="202"/>
      <c r="R44" s="202"/>
      <c r="S44" s="202"/>
    </row>
    <row r="45" spans="1:20" ht="27" customHeight="1">
      <c r="A45" s="14"/>
      <c r="B45" s="178"/>
      <c r="C45" s="86"/>
      <c r="D45" s="86"/>
      <c r="E45" s="86"/>
      <c r="F45" s="86"/>
      <c r="G45" s="86"/>
      <c r="H45" s="86"/>
      <c r="I45" s="86"/>
      <c r="J45" s="86"/>
      <c r="K45" s="192"/>
      <c r="L45" s="192"/>
      <c r="M45" s="192"/>
      <c r="N45" s="179"/>
      <c r="O45" s="179"/>
      <c r="P45" s="180"/>
      <c r="Q45" s="202"/>
      <c r="R45" s="202"/>
      <c r="S45" s="202"/>
    </row>
    <row r="46" spans="1:20" ht="27" customHeight="1">
      <c r="A46" s="14"/>
      <c r="B46" s="178"/>
      <c r="C46" s="86"/>
      <c r="D46" s="86"/>
      <c r="E46" s="86"/>
      <c r="F46" s="86"/>
      <c r="G46" s="86"/>
      <c r="H46" s="86"/>
      <c r="I46" s="86"/>
      <c r="J46" s="86"/>
      <c r="K46" s="192"/>
      <c r="L46" s="192"/>
      <c r="M46" s="192"/>
      <c r="N46" s="193"/>
      <c r="O46" s="179"/>
      <c r="P46" s="180"/>
      <c r="Q46" s="202"/>
      <c r="R46" s="202"/>
      <c r="S46" s="202"/>
    </row>
    <row r="47" spans="1:20" ht="48.75" customHeight="1">
      <c r="A47" s="14"/>
      <c r="B47" s="181"/>
      <c r="C47" s="182" t="s">
        <v>46</v>
      </c>
      <c r="D47" s="366"/>
      <c r="E47" s="366"/>
      <c r="F47" s="183"/>
      <c r="G47" s="367"/>
      <c r="H47" s="367"/>
      <c r="I47" s="367"/>
      <c r="J47" s="185"/>
      <c r="K47" s="367"/>
      <c r="L47" s="367"/>
      <c r="M47" s="367"/>
      <c r="N47" s="194"/>
      <c r="O47" s="195"/>
      <c r="P47" s="184"/>
      <c r="Q47" s="202"/>
      <c r="R47" s="202"/>
      <c r="S47" s="202"/>
    </row>
    <row r="48" spans="1:20" ht="48" customHeight="1">
      <c r="A48" s="14"/>
      <c r="B48" s="181"/>
      <c r="C48" s="182" t="s">
        <v>47</v>
      </c>
      <c r="D48" s="368">
        <f>F1Concertación!D48:E48</f>
        <v>0</v>
      </c>
      <c r="E48" s="368"/>
      <c r="F48" s="183"/>
      <c r="G48" s="369" t="s">
        <v>48</v>
      </c>
      <c r="H48" s="369"/>
      <c r="I48" s="369"/>
      <c r="J48" s="185"/>
      <c r="K48" s="369" t="s">
        <v>96</v>
      </c>
      <c r="L48" s="369"/>
      <c r="M48" s="369"/>
      <c r="N48" s="196"/>
      <c r="O48" s="197"/>
      <c r="P48" s="186"/>
      <c r="Q48" s="202"/>
      <c r="R48" s="202"/>
      <c r="S48" s="202"/>
    </row>
    <row r="49" spans="1:19" ht="27" thickBot="1">
      <c r="A49" s="14"/>
      <c r="B49" s="187"/>
      <c r="C49" s="188"/>
      <c r="D49" s="189"/>
      <c r="E49" s="189"/>
      <c r="F49" s="189"/>
      <c r="G49" s="189"/>
      <c r="H49" s="189"/>
      <c r="I49" s="189"/>
      <c r="J49" s="189"/>
      <c r="K49" s="189"/>
      <c r="L49" s="189"/>
      <c r="M49" s="189"/>
      <c r="N49" s="198"/>
      <c r="O49" s="189"/>
      <c r="P49" s="190"/>
      <c r="Q49" s="202"/>
      <c r="R49" s="202"/>
      <c r="S49" s="202"/>
    </row>
    <row r="50" spans="1:19" s="199" customFormat="1" ht="26.25">
      <c r="A50" s="202"/>
      <c r="B50" s="207"/>
      <c r="C50" s="208"/>
      <c r="D50" s="208"/>
      <c r="E50" s="208"/>
      <c r="F50" s="208"/>
      <c r="G50" s="208"/>
      <c r="H50" s="208"/>
      <c r="I50" s="208"/>
      <c r="J50" s="208"/>
      <c r="K50" s="208"/>
      <c r="L50" s="208"/>
      <c r="M50" s="208"/>
      <c r="N50" s="208"/>
      <c r="O50" s="208"/>
      <c r="P50" s="208"/>
      <c r="Q50" s="202"/>
      <c r="R50" s="202"/>
      <c r="S50" s="202"/>
    </row>
    <row r="51" spans="1:19" s="199" customFormat="1" ht="26.25">
      <c r="A51" s="202"/>
      <c r="B51" s="207"/>
      <c r="C51" s="208"/>
      <c r="D51" s="208"/>
      <c r="E51" s="208"/>
      <c r="F51" s="208"/>
      <c r="G51" s="208"/>
      <c r="H51" s="208"/>
      <c r="I51" s="208"/>
      <c r="J51" s="208"/>
      <c r="K51" s="208"/>
      <c r="L51" s="208"/>
      <c r="M51" s="208"/>
      <c r="N51" s="208"/>
      <c r="O51" s="208"/>
      <c r="P51" s="208"/>
      <c r="Q51" s="202"/>
      <c r="R51" s="202"/>
      <c r="S51" s="202"/>
    </row>
    <row r="52" spans="1:19" s="199" customFormat="1" ht="18">
      <c r="B52" s="209"/>
      <c r="C52" s="210"/>
      <c r="D52" s="210"/>
      <c r="E52" s="210"/>
      <c r="F52" s="210"/>
      <c r="G52" s="210"/>
      <c r="H52" s="210"/>
      <c r="I52" s="210"/>
      <c r="J52" s="210"/>
      <c r="K52" s="210"/>
      <c r="L52" s="210"/>
      <c r="M52" s="210"/>
      <c r="N52" s="237"/>
      <c r="O52" s="210"/>
      <c r="P52" s="210"/>
    </row>
    <row r="53" spans="1:19" s="199" customFormat="1" ht="18">
      <c r="B53" s="209"/>
      <c r="C53" s="210"/>
      <c r="D53" s="210"/>
      <c r="E53" s="210"/>
      <c r="F53" s="210"/>
      <c r="G53" s="210"/>
      <c r="H53" s="210"/>
      <c r="I53" s="210"/>
      <c r="J53" s="210"/>
      <c r="K53" s="210"/>
      <c r="L53" s="210"/>
      <c r="M53" s="210"/>
      <c r="N53" s="237"/>
      <c r="O53" s="210"/>
      <c r="P53" s="210"/>
    </row>
    <row r="54" spans="1:19" s="199" customFormat="1" ht="18">
      <c r="B54" s="209"/>
      <c r="C54" s="210"/>
      <c r="D54" s="210"/>
      <c r="E54" s="210"/>
      <c r="F54" s="210"/>
      <c r="G54" s="210"/>
      <c r="H54" s="210"/>
      <c r="I54" s="210"/>
      <c r="J54" s="210"/>
      <c r="K54" s="210"/>
      <c r="L54" s="210"/>
      <c r="M54" s="210"/>
      <c r="N54" s="237"/>
      <c r="O54" s="210"/>
      <c r="P54" s="210"/>
    </row>
    <row r="55" spans="1:19" s="199" customFormat="1" ht="18">
      <c r="B55" s="209"/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37"/>
      <c r="O55" s="210"/>
      <c r="P55" s="210"/>
    </row>
    <row r="56" spans="1:19" s="199" customFormat="1" ht="18">
      <c r="B56" s="209"/>
      <c r="C56" s="210"/>
      <c r="D56" s="210"/>
      <c r="E56" s="210"/>
      <c r="F56" s="210"/>
      <c r="G56" s="210"/>
      <c r="H56" s="210"/>
      <c r="I56" s="210"/>
      <c r="J56" s="210"/>
      <c r="K56" s="210"/>
      <c r="L56" s="210"/>
      <c r="M56" s="210"/>
      <c r="N56" s="237"/>
      <c r="O56" s="210"/>
      <c r="P56" s="210"/>
    </row>
    <row r="57" spans="1:19" s="199" customFormat="1" ht="18">
      <c r="B57" s="209"/>
      <c r="C57" s="210"/>
      <c r="D57" s="210"/>
      <c r="E57" s="210"/>
      <c r="F57" s="210"/>
      <c r="G57" s="210"/>
      <c r="H57" s="210"/>
      <c r="I57" s="210"/>
      <c r="J57" s="210"/>
      <c r="K57" s="210"/>
      <c r="L57" s="210"/>
      <c r="M57" s="210"/>
      <c r="N57" s="237"/>
      <c r="O57" s="210"/>
      <c r="P57" s="210"/>
    </row>
    <row r="58" spans="1:19" s="199" customFormat="1" ht="18">
      <c r="B58" s="209"/>
      <c r="C58" s="210"/>
      <c r="D58" s="210"/>
      <c r="E58" s="210"/>
      <c r="F58" s="210"/>
      <c r="G58" s="210"/>
      <c r="H58" s="210"/>
      <c r="I58" s="210"/>
      <c r="J58" s="210"/>
      <c r="K58" s="210"/>
      <c r="L58" s="210"/>
      <c r="M58" s="210"/>
      <c r="N58" s="237"/>
      <c r="O58" s="210"/>
      <c r="P58" s="210"/>
    </row>
    <row r="59" spans="1:19" s="199" customFormat="1" ht="18">
      <c r="B59" s="209"/>
      <c r="C59" s="210"/>
      <c r="D59" s="210"/>
      <c r="E59" s="210"/>
      <c r="F59" s="210"/>
      <c r="G59" s="210"/>
      <c r="H59" s="210"/>
      <c r="I59" s="210"/>
      <c r="J59" s="210"/>
      <c r="K59" s="210"/>
      <c r="L59" s="210"/>
      <c r="M59" s="210"/>
      <c r="N59" s="237"/>
      <c r="O59" s="210"/>
      <c r="P59" s="210"/>
    </row>
    <row r="60" spans="1:19" s="199" customFormat="1" ht="18">
      <c r="B60" s="209"/>
      <c r="C60" s="210"/>
      <c r="D60" s="210"/>
      <c r="E60" s="210"/>
      <c r="F60" s="210"/>
      <c r="G60" s="210"/>
      <c r="H60" s="210"/>
      <c r="I60" s="210"/>
      <c r="J60" s="210"/>
      <c r="K60" s="210"/>
      <c r="L60" s="210"/>
      <c r="M60" s="210"/>
      <c r="N60" s="237"/>
      <c r="O60" s="210"/>
      <c r="P60" s="210"/>
    </row>
    <row r="61" spans="1:19" s="199" customFormat="1" ht="18">
      <c r="B61" s="209"/>
      <c r="C61" s="210"/>
      <c r="D61" s="210"/>
      <c r="E61" s="210"/>
      <c r="F61" s="210"/>
      <c r="G61" s="210"/>
      <c r="H61" s="210"/>
      <c r="I61" s="210"/>
      <c r="J61" s="210"/>
      <c r="K61" s="210"/>
      <c r="L61" s="210"/>
      <c r="M61" s="210"/>
      <c r="N61" s="237"/>
      <c r="O61" s="210"/>
      <c r="P61" s="210"/>
    </row>
    <row r="62" spans="1:19" s="199" customFormat="1" ht="18">
      <c r="B62" s="209"/>
      <c r="C62" s="210"/>
      <c r="D62" s="210"/>
      <c r="E62" s="210"/>
      <c r="F62" s="210"/>
      <c r="G62" s="210"/>
      <c r="H62" s="210"/>
      <c r="I62" s="210"/>
      <c r="J62" s="210"/>
      <c r="K62" s="210"/>
      <c r="L62" s="210"/>
      <c r="M62" s="210"/>
      <c r="N62" s="237"/>
      <c r="O62" s="210"/>
      <c r="P62" s="210"/>
    </row>
    <row r="63" spans="1:19" s="199" customFormat="1" ht="18">
      <c r="B63" s="209"/>
      <c r="C63" s="210"/>
      <c r="D63" s="210"/>
      <c r="E63" s="210"/>
      <c r="F63" s="210"/>
      <c r="G63" s="210"/>
      <c r="H63" s="210"/>
      <c r="I63" s="210"/>
      <c r="J63" s="210"/>
      <c r="K63" s="210"/>
      <c r="L63" s="210"/>
      <c r="M63" s="210"/>
      <c r="N63" s="237"/>
      <c r="O63" s="210"/>
      <c r="P63" s="210"/>
    </row>
    <row r="64" spans="1:19" s="199" customFormat="1" ht="18">
      <c r="B64" s="209"/>
      <c r="C64" s="210"/>
      <c r="D64" s="210"/>
      <c r="E64" s="210"/>
      <c r="F64" s="210"/>
      <c r="G64" s="210"/>
      <c r="H64" s="210"/>
      <c r="I64" s="210"/>
      <c r="J64" s="210"/>
      <c r="K64" s="210"/>
      <c r="L64" s="210"/>
      <c r="M64" s="210"/>
      <c r="N64" s="237"/>
      <c r="O64" s="210"/>
      <c r="P64" s="210"/>
    </row>
    <row r="65" spans="2:16" s="199" customFormat="1" ht="18">
      <c r="B65" s="209"/>
      <c r="C65" s="210"/>
      <c r="D65" s="210"/>
      <c r="E65" s="210"/>
      <c r="F65" s="210"/>
      <c r="G65" s="210"/>
      <c r="H65" s="210"/>
      <c r="I65" s="210"/>
      <c r="J65" s="210"/>
      <c r="K65" s="210"/>
      <c r="L65" s="210"/>
      <c r="M65" s="210"/>
      <c r="N65" s="237"/>
      <c r="O65" s="210"/>
      <c r="P65" s="210"/>
    </row>
    <row r="66" spans="2:16" s="199" customFormat="1" ht="18">
      <c r="B66" s="209"/>
      <c r="C66" s="210"/>
      <c r="D66" s="210"/>
      <c r="E66" s="210"/>
      <c r="F66" s="210"/>
      <c r="G66" s="210"/>
      <c r="H66" s="210"/>
      <c r="I66" s="210"/>
      <c r="J66" s="210"/>
      <c r="K66" s="210"/>
      <c r="L66" s="210"/>
      <c r="M66" s="210"/>
      <c r="N66" s="237"/>
      <c r="O66" s="210"/>
      <c r="P66" s="210"/>
    </row>
    <row r="67" spans="2:16" s="199" customFormat="1" ht="18">
      <c r="B67" s="209"/>
      <c r="C67" s="210"/>
      <c r="D67" s="210"/>
      <c r="E67" s="210"/>
      <c r="F67" s="210"/>
      <c r="G67" s="210"/>
      <c r="H67" s="210"/>
      <c r="I67" s="210"/>
      <c r="J67" s="210"/>
      <c r="K67" s="210"/>
      <c r="L67" s="210"/>
      <c r="M67" s="210"/>
      <c r="N67" s="237"/>
      <c r="O67" s="210"/>
      <c r="P67" s="210"/>
    </row>
    <row r="68" spans="2:16" s="199" customFormat="1" ht="18">
      <c r="B68" s="209"/>
      <c r="C68" s="210"/>
      <c r="D68" s="210"/>
      <c r="E68" s="210"/>
      <c r="F68" s="210"/>
      <c r="G68" s="210"/>
      <c r="H68" s="210"/>
      <c r="I68" s="210"/>
      <c r="J68" s="210"/>
      <c r="K68" s="210"/>
      <c r="L68" s="210"/>
      <c r="M68" s="210"/>
      <c r="N68" s="237"/>
      <c r="O68" s="210"/>
      <c r="P68" s="210"/>
    </row>
    <row r="69" spans="2:16" s="199" customFormat="1" ht="18">
      <c r="B69" s="209"/>
      <c r="C69" s="210"/>
      <c r="D69" s="210"/>
      <c r="E69" s="210"/>
      <c r="F69" s="210"/>
      <c r="G69" s="210"/>
      <c r="H69" s="210"/>
      <c r="I69" s="210"/>
      <c r="J69" s="210"/>
      <c r="K69" s="210"/>
      <c r="L69" s="210"/>
      <c r="M69" s="210"/>
      <c r="N69" s="237"/>
      <c r="O69" s="210"/>
      <c r="P69" s="210"/>
    </row>
    <row r="70" spans="2:16" s="199" customFormat="1" ht="18">
      <c r="B70" s="209"/>
      <c r="C70" s="210"/>
      <c r="D70" s="210"/>
      <c r="E70" s="210"/>
      <c r="F70" s="210"/>
      <c r="G70" s="210"/>
      <c r="H70" s="210"/>
      <c r="I70" s="210"/>
      <c r="J70" s="210"/>
      <c r="K70" s="210"/>
      <c r="L70" s="210"/>
      <c r="M70" s="210"/>
      <c r="N70" s="237"/>
      <c r="O70" s="210"/>
      <c r="P70" s="210"/>
    </row>
    <row r="71" spans="2:16" s="199" customFormat="1" ht="18">
      <c r="B71" s="209"/>
      <c r="C71" s="210"/>
      <c r="D71" s="210"/>
      <c r="E71" s="210"/>
      <c r="F71" s="210"/>
      <c r="G71" s="210"/>
      <c r="H71" s="210"/>
      <c r="I71" s="210"/>
      <c r="J71" s="210"/>
      <c r="K71" s="210"/>
      <c r="L71" s="210"/>
      <c r="M71" s="210"/>
      <c r="N71" s="237"/>
      <c r="O71" s="210"/>
      <c r="P71" s="210"/>
    </row>
    <row r="72" spans="2:16" s="199" customFormat="1" ht="18">
      <c r="B72" s="209"/>
      <c r="C72" s="210"/>
      <c r="D72" s="210"/>
      <c r="E72" s="210"/>
      <c r="F72" s="210"/>
      <c r="G72" s="210"/>
      <c r="H72" s="210"/>
      <c r="I72" s="210"/>
      <c r="J72" s="210"/>
      <c r="K72" s="210"/>
      <c r="L72" s="210"/>
      <c r="M72" s="210"/>
      <c r="N72" s="237"/>
      <c r="O72" s="210"/>
      <c r="P72" s="210"/>
    </row>
    <row r="73" spans="2:16" s="199" customFormat="1">
      <c r="B73" s="211"/>
      <c r="N73" s="213"/>
    </row>
    <row r="74" spans="2:16" s="199" customFormat="1">
      <c r="B74" s="211"/>
      <c r="N74" s="213"/>
    </row>
    <row r="75" spans="2:16" s="199" customFormat="1">
      <c r="B75" s="211"/>
      <c r="N75" s="213"/>
    </row>
    <row r="76" spans="2:16" s="199" customFormat="1">
      <c r="B76" s="211"/>
      <c r="N76" s="213"/>
    </row>
    <row r="77" spans="2:16" s="199" customFormat="1">
      <c r="B77" s="211"/>
      <c r="N77" s="213"/>
    </row>
    <row r="78" spans="2:16" s="199" customFormat="1">
      <c r="B78" s="211"/>
      <c r="N78" s="213"/>
    </row>
    <row r="79" spans="2:16" s="199" customFormat="1">
      <c r="B79" s="211"/>
      <c r="N79" s="213"/>
    </row>
    <row r="80" spans="2:16" s="199" customFormat="1">
      <c r="B80" s="211"/>
      <c r="N80" s="213"/>
    </row>
    <row r="81" spans="2:14" s="199" customFormat="1">
      <c r="B81" s="211"/>
      <c r="N81" s="213"/>
    </row>
    <row r="82" spans="2:14" s="199" customFormat="1">
      <c r="B82" s="211"/>
      <c r="N82" s="213"/>
    </row>
    <row r="83" spans="2:14" s="199" customFormat="1">
      <c r="B83" s="211"/>
      <c r="N83" s="213"/>
    </row>
    <row r="84" spans="2:14" s="199" customFormat="1">
      <c r="B84" s="211"/>
      <c r="N84" s="213"/>
    </row>
    <row r="85" spans="2:14" s="199" customFormat="1">
      <c r="B85" s="211"/>
      <c r="N85" s="213"/>
    </row>
    <row r="86" spans="2:14" s="199" customFormat="1">
      <c r="B86" s="211"/>
      <c r="N86" s="213"/>
    </row>
    <row r="87" spans="2:14" s="199" customFormat="1">
      <c r="B87" s="211"/>
      <c r="N87" s="213"/>
    </row>
    <row r="88" spans="2:14" s="199" customFormat="1">
      <c r="B88" s="211"/>
      <c r="N88" s="213"/>
    </row>
    <row r="89" spans="2:14" s="199" customFormat="1">
      <c r="B89" s="211"/>
      <c r="N89" s="213"/>
    </row>
    <row r="90" spans="2:14" s="199" customFormat="1">
      <c r="B90" s="211"/>
      <c r="N90" s="213"/>
    </row>
    <row r="91" spans="2:14" s="199" customFormat="1">
      <c r="B91" s="211"/>
      <c r="N91" s="213"/>
    </row>
    <row r="92" spans="2:14" s="199" customFormat="1">
      <c r="B92" s="211"/>
      <c r="N92" s="213"/>
    </row>
    <row r="93" spans="2:14" s="199" customFormat="1">
      <c r="B93" s="211"/>
      <c r="N93" s="213"/>
    </row>
    <row r="94" spans="2:14" s="199" customFormat="1">
      <c r="B94" s="211"/>
      <c r="N94" s="213"/>
    </row>
    <row r="95" spans="2:14" s="199" customFormat="1">
      <c r="B95" s="211"/>
      <c r="N95" s="213"/>
    </row>
  </sheetData>
  <mergeCells count="106">
    <mergeCell ref="B9:P9"/>
    <mergeCell ref="B10:B11"/>
    <mergeCell ref="C10:C11"/>
    <mergeCell ref="D10:D11"/>
    <mergeCell ref="E10:E11"/>
    <mergeCell ref="F10:F11"/>
    <mergeCell ref="G10:G11"/>
    <mergeCell ref="B7:P8"/>
    <mergeCell ref="H10:H11"/>
    <mergeCell ref="I10:L10"/>
    <mergeCell ref="M10:M11"/>
    <mergeCell ref="N10:N11"/>
    <mergeCell ref="O10:P10"/>
    <mergeCell ref="N13:N17"/>
    <mergeCell ref="O13:O17"/>
    <mergeCell ref="P13:P17"/>
    <mergeCell ref="I13:I17"/>
    <mergeCell ref="J13:J17"/>
    <mergeCell ref="K13:K17"/>
    <mergeCell ref="L13:L17"/>
    <mergeCell ref="M13:M17"/>
    <mergeCell ref="B12:P12"/>
    <mergeCell ref="H13:H17"/>
    <mergeCell ref="C18:C22"/>
    <mergeCell ref="D18:D22"/>
    <mergeCell ref="E18:E22"/>
    <mergeCell ref="F18:F22"/>
    <mergeCell ref="H18:H22"/>
    <mergeCell ref="B13:B17"/>
    <mergeCell ref="C13:C17"/>
    <mergeCell ref="D13:D17"/>
    <mergeCell ref="E13:E17"/>
    <mergeCell ref="F13:F17"/>
    <mergeCell ref="O18:O22"/>
    <mergeCell ref="P24:P28"/>
    <mergeCell ref="K24:K28"/>
    <mergeCell ref="L24:L28"/>
    <mergeCell ref="M24:M28"/>
    <mergeCell ref="N24:N28"/>
    <mergeCell ref="O24:O28"/>
    <mergeCell ref="I18:I22"/>
    <mergeCell ref="J18:J22"/>
    <mergeCell ref="P18:P22"/>
    <mergeCell ref="B23:P23"/>
    <mergeCell ref="B24:B28"/>
    <mergeCell ref="C24:C28"/>
    <mergeCell ref="D24:D28"/>
    <mergeCell ref="E24:E28"/>
    <mergeCell ref="F24:F28"/>
    <mergeCell ref="H24:H28"/>
    <mergeCell ref="I24:I28"/>
    <mergeCell ref="J24:J28"/>
    <mergeCell ref="K18:K22"/>
    <mergeCell ref="L18:L22"/>
    <mergeCell ref="M18:M22"/>
    <mergeCell ref="N18:N22"/>
    <mergeCell ref="B18:B22"/>
    <mergeCell ref="B29:P29"/>
    <mergeCell ref="B30:B34"/>
    <mergeCell ref="C30:C34"/>
    <mergeCell ref="D30:D34"/>
    <mergeCell ref="E30:E34"/>
    <mergeCell ref="F30:F34"/>
    <mergeCell ref="H30:H34"/>
    <mergeCell ref="I30:I34"/>
    <mergeCell ref="J30:J34"/>
    <mergeCell ref="P30:P34"/>
    <mergeCell ref="K30:K34"/>
    <mergeCell ref="L30:L34"/>
    <mergeCell ref="M30:M34"/>
    <mergeCell ref="N30:N34"/>
    <mergeCell ref="O30:O34"/>
    <mergeCell ref="B1:C5"/>
    <mergeCell ref="H4:J4"/>
    <mergeCell ref="B41:G41"/>
    <mergeCell ref="D47:E47"/>
    <mergeCell ref="G47:I47"/>
    <mergeCell ref="K47:M47"/>
    <mergeCell ref="D48:E48"/>
    <mergeCell ref="G48:I48"/>
    <mergeCell ref="K48:M48"/>
    <mergeCell ref="B35:P35"/>
    <mergeCell ref="B36:B40"/>
    <mergeCell ref="C36:C40"/>
    <mergeCell ref="D36:D40"/>
    <mergeCell ref="E36:E40"/>
    <mergeCell ref="F36:F40"/>
    <mergeCell ref="H36:H40"/>
    <mergeCell ref="I36:I40"/>
    <mergeCell ref="J36:J40"/>
    <mergeCell ref="P36:P40"/>
    <mergeCell ref="N36:N40"/>
    <mergeCell ref="O36:O40"/>
    <mergeCell ref="K36:K40"/>
    <mergeCell ref="L36:L40"/>
    <mergeCell ref="M36:M40"/>
    <mergeCell ref="H5:J5"/>
    <mergeCell ref="D1:P1"/>
    <mergeCell ref="D2:P2"/>
    <mergeCell ref="D3:P3"/>
    <mergeCell ref="N4:P4"/>
    <mergeCell ref="N5:P5"/>
    <mergeCell ref="K4:M4"/>
    <mergeCell ref="K5:M5"/>
    <mergeCell ref="D4:G4"/>
    <mergeCell ref="D5:G5"/>
  </mergeCells>
  <conditionalFormatting sqref="M18 M24 M30">
    <cfRule type="cellIs" dxfId="1" priority="1" operator="greaterThan">
      <formula>100</formula>
    </cfRule>
  </conditionalFormatting>
  <conditionalFormatting sqref="M13">
    <cfRule type="cellIs" dxfId="0" priority="2" operator="greaterThan">
      <formula>100</formula>
    </cfRule>
  </conditionalFormatting>
  <dataValidations disablePrompts="1" count="1">
    <dataValidation allowBlank="1" showInputMessage="1" showErrorMessage="1" errorTitle="error" error="solo datos númericos" sqref="H30:H34 H24:H28 H36:H40 H13:H22"/>
  </dataValidations>
  <pageMargins left="0.7" right="0.7" top="0.75" bottom="0.75" header="0.3" footer="0.3"/>
  <pageSetup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118"/>
  <sheetViews>
    <sheetView showGridLines="0" topLeftCell="D1" zoomScaleNormal="100" workbookViewId="0">
      <selection activeCell="D21" sqref="D21:D23"/>
    </sheetView>
  </sheetViews>
  <sheetFormatPr baseColWidth="10" defaultColWidth="11.42578125" defaultRowHeight="15"/>
  <cols>
    <col min="1" max="1" width="11.42578125" style="18"/>
    <col min="2" max="2" width="32.7109375" style="11" bestFit="1" customWidth="1"/>
    <col min="3" max="3" width="48.85546875" style="18" customWidth="1"/>
    <col min="4" max="4" width="59.28515625" style="18" customWidth="1"/>
    <col min="5" max="5" width="12.5703125" style="19" customWidth="1"/>
    <col min="6" max="6" width="17" style="19" customWidth="1"/>
    <col min="7" max="7" width="20.140625" style="19" customWidth="1"/>
    <col min="8" max="8" width="24.42578125" style="18" customWidth="1"/>
    <col min="9" max="9" width="17" style="18" customWidth="1"/>
    <col min="10" max="10" width="27.7109375" style="18" customWidth="1"/>
    <col min="11" max="16384" width="11.42578125" style="221"/>
  </cols>
  <sheetData>
    <row r="1" spans="1:23" s="218" customFormat="1">
      <c r="A1" s="23"/>
      <c r="B1" s="291"/>
      <c r="C1" s="292"/>
      <c r="D1" s="273" t="s">
        <v>213</v>
      </c>
      <c r="E1" s="274"/>
      <c r="F1" s="274"/>
      <c r="G1" s="274"/>
      <c r="H1" s="274"/>
      <c r="I1" s="274"/>
      <c r="J1" s="275"/>
    </row>
    <row r="2" spans="1:23" s="218" customFormat="1">
      <c r="A2" s="23"/>
      <c r="B2" s="293"/>
      <c r="C2" s="294"/>
      <c r="D2" s="276" t="s">
        <v>214</v>
      </c>
      <c r="E2" s="277"/>
      <c r="F2" s="277"/>
      <c r="G2" s="277"/>
      <c r="H2" s="277"/>
      <c r="I2" s="277"/>
      <c r="J2" s="278"/>
    </row>
    <row r="3" spans="1:23" s="218" customFormat="1">
      <c r="A3" s="23"/>
      <c r="B3" s="293"/>
      <c r="C3" s="294"/>
      <c r="D3" s="279" t="s">
        <v>215</v>
      </c>
      <c r="E3" s="280"/>
      <c r="F3" s="280"/>
      <c r="G3" s="280"/>
      <c r="H3" s="280"/>
      <c r="I3" s="280"/>
      <c r="J3" s="281"/>
    </row>
    <row r="4" spans="1:23" s="219" customFormat="1" ht="12.75">
      <c r="A4" s="143"/>
      <c r="B4" s="293"/>
      <c r="C4" s="294"/>
      <c r="D4" s="138" t="s">
        <v>216</v>
      </c>
      <c r="E4" s="282" t="s">
        <v>217</v>
      </c>
      <c r="F4" s="283"/>
      <c r="G4" s="140" t="s">
        <v>218</v>
      </c>
      <c r="H4" s="286" t="s">
        <v>219</v>
      </c>
      <c r="I4" s="287"/>
      <c r="J4" s="288"/>
    </row>
    <row r="5" spans="1:23" s="220" customFormat="1" ht="14.25" thickBot="1">
      <c r="A5" s="141"/>
      <c r="B5" s="295"/>
      <c r="C5" s="296"/>
      <c r="D5" s="139" t="s">
        <v>221</v>
      </c>
      <c r="E5" s="284">
        <v>2</v>
      </c>
      <c r="F5" s="285"/>
      <c r="G5" s="142" t="s">
        <v>220</v>
      </c>
      <c r="H5" s="284" t="s">
        <v>225</v>
      </c>
      <c r="I5" s="289"/>
      <c r="J5" s="290"/>
    </row>
    <row r="10" spans="1:23" ht="80.25" customHeight="1">
      <c r="B10" s="475" t="s">
        <v>141</v>
      </c>
      <c r="C10" s="476"/>
      <c r="D10" s="476"/>
      <c r="E10" s="476"/>
      <c r="F10" s="476"/>
      <c r="G10" s="476"/>
      <c r="H10" s="476"/>
      <c r="I10" s="476"/>
      <c r="J10" s="477"/>
      <c r="O10" s="233"/>
      <c r="P10" s="233"/>
      <c r="Q10" s="233"/>
      <c r="R10" s="233"/>
      <c r="S10" s="233"/>
      <c r="T10" s="233"/>
      <c r="U10" s="233"/>
      <c r="V10" s="233"/>
      <c r="W10" s="233"/>
    </row>
    <row r="11" spans="1:23" ht="57.75" customHeight="1">
      <c r="B11" s="478"/>
      <c r="C11" s="479"/>
      <c r="D11" s="479"/>
      <c r="E11" s="479"/>
      <c r="F11" s="479"/>
      <c r="G11" s="479"/>
      <c r="H11" s="479"/>
      <c r="I11" s="479"/>
      <c r="J11" s="480"/>
      <c r="O11" s="233"/>
      <c r="P11" s="233"/>
      <c r="Q11" s="233"/>
      <c r="R11" s="233"/>
      <c r="S11" s="233"/>
      <c r="T11" s="233"/>
      <c r="U11" s="233"/>
      <c r="V11" s="233"/>
      <c r="W11" s="233"/>
    </row>
    <row r="12" spans="1:23" s="222" customFormat="1" ht="21.95" customHeight="1">
      <c r="A12" s="20"/>
      <c r="B12" s="491" t="s">
        <v>56</v>
      </c>
      <c r="C12" s="491"/>
      <c r="D12" s="491"/>
      <c r="E12" s="491"/>
      <c r="F12" s="491"/>
      <c r="G12" s="491"/>
      <c r="H12" s="491"/>
      <c r="I12" s="491"/>
      <c r="J12" s="491"/>
      <c r="O12" s="234"/>
      <c r="P12" s="234"/>
      <c r="Q12" s="234"/>
      <c r="R12" s="234"/>
      <c r="S12" s="234"/>
      <c r="T12" s="234"/>
      <c r="U12" s="234"/>
      <c r="V12" s="234"/>
      <c r="W12" s="234"/>
    </row>
    <row r="13" spans="1:23" s="222" customFormat="1">
      <c r="A13" s="20"/>
      <c r="B13" s="55"/>
      <c r="C13" s="462" t="s">
        <v>183</v>
      </c>
      <c r="D13" s="462"/>
      <c r="E13" s="462"/>
      <c r="F13" s="462"/>
      <c r="G13" s="462"/>
      <c r="H13" s="462"/>
      <c r="I13" s="462"/>
      <c r="J13" s="214">
        <v>5</v>
      </c>
      <c r="O13" s="234"/>
      <c r="P13" s="234"/>
      <c r="Q13" s="234"/>
      <c r="R13" s="234"/>
      <c r="S13" s="234"/>
      <c r="T13" s="234"/>
      <c r="U13" s="234"/>
      <c r="V13" s="234"/>
      <c r="W13" s="234"/>
    </row>
    <row r="14" spans="1:23" s="222" customFormat="1">
      <c r="A14" s="20"/>
      <c r="B14" s="55"/>
      <c r="C14" s="453" t="s">
        <v>184</v>
      </c>
      <c r="D14" s="453"/>
      <c r="E14" s="453"/>
      <c r="F14" s="453"/>
      <c r="G14" s="453"/>
      <c r="H14" s="453"/>
      <c r="I14" s="453"/>
      <c r="J14" s="214">
        <v>4</v>
      </c>
      <c r="O14" s="234"/>
      <c r="P14" s="234"/>
      <c r="Q14" s="234"/>
      <c r="R14" s="234"/>
      <c r="S14" s="234"/>
      <c r="T14" s="234"/>
      <c r="U14" s="234"/>
      <c r="V14" s="234"/>
      <c r="W14" s="234"/>
    </row>
    <row r="15" spans="1:23" s="222" customFormat="1">
      <c r="A15" s="20"/>
      <c r="B15" s="55"/>
      <c r="C15" s="453" t="s">
        <v>50</v>
      </c>
      <c r="D15" s="453"/>
      <c r="E15" s="453"/>
      <c r="F15" s="453"/>
      <c r="G15" s="453"/>
      <c r="H15" s="453"/>
      <c r="I15" s="453"/>
      <c r="J15" s="214">
        <v>3</v>
      </c>
      <c r="O15" s="234"/>
      <c r="P15" s="234"/>
      <c r="Q15" s="234"/>
      <c r="R15" s="234"/>
      <c r="S15" s="234"/>
      <c r="T15" s="234"/>
      <c r="U15" s="234"/>
      <c r="V15" s="234"/>
      <c r="W15" s="234"/>
    </row>
    <row r="16" spans="1:23" s="222" customFormat="1">
      <c r="A16" s="20"/>
      <c r="B16" s="55"/>
      <c r="C16" s="453" t="s">
        <v>51</v>
      </c>
      <c r="D16" s="453"/>
      <c r="E16" s="453"/>
      <c r="F16" s="453"/>
      <c r="G16" s="453"/>
      <c r="H16" s="453"/>
      <c r="I16" s="453"/>
      <c r="J16" s="214">
        <v>2</v>
      </c>
      <c r="O16" s="234"/>
      <c r="P16" s="234"/>
      <c r="Q16" s="234"/>
      <c r="R16" s="234"/>
      <c r="S16" s="234"/>
      <c r="T16" s="234"/>
      <c r="U16" s="234"/>
      <c r="V16" s="234"/>
      <c r="W16" s="234"/>
    </row>
    <row r="17" spans="1:23" s="222" customFormat="1">
      <c r="A17" s="20"/>
      <c r="B17" s="55"/>
      <c r="C17" s="481" t="s">
        <v>132</v>
      </c>
      <c r="D17" s="482"/>
      <c r="E17" s="482"/>
      <c r="F17" s="482"/>
      <c r="G17" s="482"/>
      <c r="H17" s="482"/>
      <c r="I17" s="482"/>
      <c r="J17" s="215">
        <v>1</v>
      </c>
      <c r="O17" s="234"/>
      <c r="P17" s="234"/>
      <c r="Q17" s="234"/>
      <c r="R17" s="234"/>
      <c r="S17" s="234"/>
      <c r="T17" s="234"/>
      <c r="U17" s="234"/>
      <c r="V17" s="234"/>
      <c r="W17" s="234"/>
    </row>
    <row r="18" spans="1:23" s="222" customFormat="1">
      <c r="A18" s="20"/>
      <c r="B18" s="485"/>
      <c r="C18" s="486"/>
      <c r="D18" s="486"/>
      <c r="E18" s="486"/>
      <c r="F18" s="486"/>
      <c r="G18" s="486"/>
      <c r="H18" s="486"/>
      <c r="I18" s="486"/>
      <c r="J18" s="487"/>
      <c r="O18" s="234"/>
      <c r="P18" s="234"/>
      <c r="Q18" s="234"/>
      <c r="R18" s="234"/>
      <c r="S18" s="234"/>
      <c r="T18" s="234"/>
      <c r="U18" s="234"/>
      <c r="V18" s="234"/>
      <c r="W18" s="234"/>
    </row>
    <row r="19" spans="1:23" s="222" customFormat="1">
      <c r="A19" s="20"/>
      <c r="B19" s="483" t="s">
        <v>142</v>
      </c>
      <c r="C19" s="484"/>
      <c r="D19" s="484"/>
      <c r="E19" s="484"/>
      <c r="F19" s="484"/>
      <c r="G19" s="484"/>
      <c r="H19" s="484"/>
      <c r="I19" s="484"/>
      <c r="J19" s="484"/>
      <c r="K19" s="223"/>
      <c r="L19" s="224"/>
      <c r="O19" s="234"/>
      <c r="P19" s="234"/>
      <c r="Q19" s="234"/>
      <c r="R19" s="234"/>
      <c r="S19" s="234"/>
      <c r="T19" s="234"/>
      <c r="U19" s="234"/>
      <c r="V19" s="234"/>
      <c r="W19" s="234"/>
    </row>
    <row r="20" spans="1:23">
      <c r="B20" s="488"/>
      <c r="C20" s="489"/>
      <c r="D20" s="489"/>
      <c r="E20" s="489"/>
      <c r="F20" s="489"/>
      <c r="G20" s="489"/>
      <c r="H20" s="489"/>
      <c r="I20" s="489"/>
      <c r="J20" s="490"/>
      <c r="O20" s="233"/>
      <c r="P20" s="233"/>
      <c r="Q20" s="233"/>
      <c r="R20" s="233"/>
      <c r="S20" s="233"/>
      <c r="T20" s="233"/>
      <c r="U20" s="233"/>
      <c r="V20" s="233"/>
      <c r="W20" s="233"/>
    </row>
    <row r="21" spans="1:23" ht="38.25" customHeight="1">
      <c r="B21" s="451" t="s">
        <v>143</v>
      </c>
      <c r="C21" s="451" t="s">
        <v>57</v>
      </c>
      <c r="D21" s="451" t="s">
        <v>58</v>
      </c>
      <c r="E21" s="452" t="s">
        <v>59</v>
      </c>
      <c r="F21" s="452"/>
      <c r="G21" s="452"/>
      <c r="H21" s="452" t="s">
        <v>104</v>
      </c>
      <c r="I21" s="452" t="s">
        <v>60</v>
      </c>
      <c r="J21" s="468" t="s">
        <v>61</v>
      </c>
      <c r="O21" s="233"/>
      <c r="P21" s="233"/>
      <c r="Q21" s="233"/>
      <c r="R21" s="233"/>
      <c r="S21" s="233"/>
      <c r="T21" s="233"/>
      <c r="U21" s="233"/>
      <c r="V21" s="233"/>
      <c r="W21" s="233"/>
    </row>
    <row r="22" spans="1:23">
      <c r="B22" s="451"/>
      <c r="C22" s="451"/>
      <c r="D22" s="451"/>
      <c r="E22" s="131" t="s">
        <v>212</v>
      </c>
      <c r="F22" s="131" t="s">
        <v>210</v>
      </c>
      <c r="G22" s="131" t="s">
        <v>211</v>
      </c>
      <c r="H22" s="452"/>
      <c r="I22" s="452"/>
      <c r="J22" s="468"/>
      <c r="O22" s="233"/>
      <c r="P22" s="233"/>
      <c r="Q22" s="233"/>
      <c r="R22" s="233"/>
      <c r="S22" s="233"/>
      <c r="T22" s="233"/>
      <c r="U22" s="233"/>
      <c r="V22" s="233"/>
      <c r="W22" s="233"/>
    </row>
    <row r="23" spans="1:23">
      <c r="B23" s="451"/>
      <c r="C23" s="451"/>
      <c r="D23" s="451"/>
      <c r="E23" s="56">
        <v>0.6</v>
      </c>
      <c r="F23" s="56">
        <v>0.2</v>
      </c>
      <c r="G23" s="56">
        <v>0.2</v>
      </c>
      <c r="H23" s="452"/>
      <c r="I23" s="452"/>
      <c r="J23" s="468"/>
      <c r="O23" s="233"/>
      <c r="P23" s="233"/>
      <c r="Q23" s="233"/>
      <c r="R23" s="233"/>
      <c r="S23" s="233"/>
      <c r="T23" s="233"/>
      <c r="U23" s="233"/>
      <c r="V23" s="233"/>
      <c r="W23" s="233"/>
    </row>
    <row r="24" spans="1:23" ht="45" customHeight="1">
      <c r="B24" s="464" t="s">
        <v>103</v>
      </c>
      <c r="C24" s="459" t="s">
        <v>146</v>
      </c>
      <c r="D24" s="57" t="s">
        <v>147</v>
      </c>
      <c r="E24" s="58"/>
      <c r="F24" s="82"/>
      <c r="G24" s="82"/>
      <c r="H24" s="474"/>
      <c r="I24" s="469">
        <f>SUM(E27:G27)</f>
        <v>0</v>
      </c>
      <c r="J24" s="454"/>
      <c r="O24" s="233"/>
      <c r="P24" s="233"/>
      <c r="Q24" s="233"/>
      <c r="R24" s="233"/>
      <c r="S24" s="233"/>
      <c r="T24" s="233"/>
      <c r="U24" s="233"/>
      <c r="V24" s="233"/>
      <c r="W24" s="233"/>
    </row>
    <row r="25" spans="1:23" ht="28.5">
      <c r="B25" s="464"/>
      <c r="C25" s="460"/>
      <c r="D25" s="57" t="s">
        <v>105</v>
      </c>
      <c r="E25" s="82"/>
      <c r="F25" s="82"/>
      <c r="G25" s="82"/>
      <c r="H25" s="474"/>
      <c r="I25" s="469"/>
      <c r="J25" s="454"/>
    </row>
    <row r="26" spans="1:23" ht="57">
      <c r="B26" s="464"/>
      <c r="C26" s="461"/>
      <c r="D26" s="57" t="s">
        <v>148</v>
      </c>
      <c r="E26" s="82"/>
      <c r="F26" s="82"/>
      <c r="G26" s="82"/>
      <c r="H26" s="474"/>
      <c r="I26" s="469"/>
      <c r="J26" s="454"/>
    </row>
    <row r="27" spans="1:23">
      <c r="B27" s="470" t="s">
        <v>68</v>
      </c>
      <c r="C27" s="471"/>
      <c r="D27" s="472"/>
      <c r="E27" s="59">
        <f>SUM(E24:E26)/3*60%</f>
        <v>0</v>
      </c>
      <c r="F27" s="59">
        <f>SUM(F24:F26)/3*20%</f>
        <v>0</v>
      </c>
      <c r="G27" s="59">
        <f>SUM(G24:G26)/3*20%</f>
        <v>0</v>
      </c>
      <c r="H27" s="474"/>
      <c r="I27" s="469"/>
      <c r="J27" s="454"/>
    </row>
    <row r="28" spans="1:23">
      <c r="B28" s="448" t="s">
        <v>144</v>
      </c>
      <c r="C28" s="459" t="s">
        <v>149</v>
      </c>
      <c r="D28" s="57" t="s">
        <v>150</v>
      </c>
      <c r="E28" s="58"/>
      <c r="F28" s="58"/>
      <c r="G28" s="58"/>
      <c r="H28" s="465"/>
      <c r="I28" s="440">
        <f>SUM(E38:G38)</f>
        <v>0</v>
      </c>
      <c r="J28" s="455"/>
    </row>
    <row r="29" spans="1:23" ht="28.5">
      <c r="B29" s="449"/>
      <c r="C29" s="460"/>
      <c r="D29" s="57" t="s">
        <v>151</v>
      </c>
      <c r="E29" s="58"/>
      <c r="F29" s="58"/>
      <c r="G29" s="58"/>
      <c r="H29" s="466"/>
      <c r="I29" s="441"/>
      <c r="J29" s="456"/>
    </row>
    <row r="30" spans="1:23" ht="28.5">
      <c r="B30" s="449"/>
      <c r="C30" s="460"/>
      <c r="D30" s="57" t="s">
        <v>152</v>
      </c>
      <c r="E30" s="58"/>
      <c r="F30" s="58"/>
      <c r="G30" s="58"/>
      <c r="H30" s="466"/>
      <c r="I30" s="441"/>
      <c r="J30" s="456"/>
    </row>
    <row r="31" spans="1:23">
      <c r="B31" s="449"/>
      <c r="C31" s="460"/>
      <c r="D31" s="57" t="s">
        <v>153</v>
      </c>
      <c r="E31" s="58"/>
      <c r="F31" s="58"/>
      <c r="G31" s="58"/>
      <c r="H31" s="466"/>
      <c r="I31" s="441"/>
      <c r="J31" s="456"/>
    </row>
    <row r="32" spans="1:23" ht="28.5">
      <c r="B32" s="449"/>
      <c r="C32" s="460"/>
      <c r="D32" s="57" t="s">
        <v>154</v>
      </c>
      <c r="E32" s="58"/>
      <c r="F32" s="58"/>
      <c r="G32" s="58"/>
      <c r="H32" s="466"/>
      <c r="I32" s="441"/>
      <c r="J32" s="456"/>
    </row>
    <row r="33" spans="2:10" ht="28.5">
      <c r="B33" s="449"/>
      <c r="C33" s="460"/>
      <c r="D33" s="57" t="s">
        <v>155</v>
      </c>
      <c r="E33" s="58"/>
      <c r="F33" s="58"/>
      <c r="G33" s="58"/>
      <c r="H33" s="466"/>
      <c r="I33" s="441"/>
      <c r="J33" s="456"/>
    </row>
    <row r="34" spans="2:10" ht="28.5">
      <c r="B34" s="449"/>
      <c r="C34" s="460"/>
      <c r="D34" s="57" t="s">
        <v>156</v>
      </c>
      <c r="E34" s="58"/>
      <c r="F34" s="58"/>
      <c r="G34" s="58"/>
      <c r="H34" s="466"/>
      <c r="I34" s="441"/>
      <c r="J34" s="456"/>
    </row>
    <row r="35" spans="2:10" ht="28.5">
      <c r="B35" s="449"/>
      <c r="C35" s="460"/>
      <c r="D35" s="57" t="s">
        <v>157</v>
      </c>
      <c r="E35" s="58"/>
      <c r="F35" s="58"/>
      <c r="G35" s="58"/>
      <c r="H35" s="466"/>
      <c r="I35" s="441"/>
      <c r="J35" s="456"/>
    </row>
    <row r="36" spans="2:10" ht="42.75">
      <c r="B36" s="449"/>
      <c r="C36" s="460"/>
      <c r="D36" s="57" t="s">
        <v>158</v>
      </c>
      <c r="E36" s="58"/>
      <c r="F36" s="58"/>
      <c r="G36" s="58"/>
      <c r="H36" s="466"/>
      <c r="I36" s="441"/>
      <c r="J36" s="456"/>
    </row>
    <row r="37" spans="2:10" ht="28.5">
      <c r="B37" s="450"/>
      <c r="C37" s="461"/>
      <c r="D37" s="57" t="s">
        <v>159</v>
      </c>
      <c r="E37" s="58"/>
      <c r="F37" s="58"/>
      <c r="G37" s="58"/>
      <c r="H37" s="466"/>
      <c r="I37" s="441"/>
      <c r="J37" s="456"/>
    </row>
    <row r="38" spans="2:10">
      <c r="B38" s="470" t="s">
        <v>68</v>
      </c>
      <c r="C38" s="471"/>
      <c r="D38" s="472"/>
      <c r="E38" s="59">
        <f>SUM(E28:E37)/10*60%</f>
        <v>0</v>
      </c>
      <c r="F38" s="59">
        <f>SUM(F28:F37)/10*20%</f>
        <v>0</v>
      </c>
      <c r="G38" s="59">
        <f>SUM(G28:G37)/10*20%</f>
        <v>0</v>
      </c>
      <c r="H38" s="467"/>
      <c r="I38" s="442"/>
      <c r="J38" s="457"/>
    </row>
    <row r="39" spans="2:10" ht="28.5" customHeight="1">
      <c r="B39" s="500" t="s">
        <v>209</v>
      </c>
      <c r="C39" s="459" t="s">
        <v>185</v>
      </c>
      <c r="D39" s="57" t="s">
        <v>145</v>
      </c>
      <c r="E39" s="58"/>
      <c r="F39" s="58"/>
      <c r="G39" s="58"/>
      <c r="H39" s="474"/>
      <c r="I39" s="469">
        <f>SUM(E45:G45)</f>
        <v>0</v>
      </c>
      <c r="J39" s="454"/>
    </row>
    <row r="40" spans="2:10" ht="29.25" customHeight="1">
      <c r="B40" s="501"/>
      <c r="C40" s="460"/>
      <c r="D40" s="57" t="s">
        <v>186</v>
      </c>
      <c r="E40" s="58"/>
      <c r="F40" s="58"/>
      <c r="G40" s="58"/>
      <c r="H40" s="474"/>
      <c r="I40" s="469"/>
      <c r="J40" s="454"/>
    </row>
    <row r="41" spans="2:10" ht="31.5" customHeight="1">
      <c r="B41" s="501"/>
      <c r="C41" s="460"/>
      <c r="D41" s="57" t="s">
        <v>187</v>
      </c>
      <c r="E41" s="58"/>
      <c r="F41" s="58"/>
      <c r="G41" s="58"/>
      <c r="H41" s="474"/>
      <c r="I41" s="469"/>
      <c r="J41" s="454"/>
    </row>
    <row r="42" spans="2:10" ht="45" customHeight="1">
      <c r="B42" s="501"/>
      <c r="C42" s="460"/>
      <c r="D42" s="57" t="s">
        <v>188</v>
      </c>
      <c r="E42" s="130"/>
      <c r="F42" s="130"/>
      <c r="G42" s="130"/>
      <c r="H42" s="474"/>
      <c r="I42" s="469"/>
      <c r="J42" s="454"/>
    </row>
    <row r="43" spans="2:10" ht="30.75" customHeight="1">
      <c r="B43" s="501"/>
      <c r="C43" s="460"/>
      <c r="D43" s="57" t="s">
        <v>189</v>
      </c>
      <c r="E43" s="130"/>
      <c r="F43" s="130"/>
      <c r="G43" s="130"/>
      <c r="H43" s="474"/>
      <c r="I43" s="469"/>
      <c r="J43" s="454"/>
    </row>
    <row r="44" spans="2:10" ht="28.5">
      <c r="B44" s="502"/>
      <c r="C44" s="460"/>
      <c r="D44" s="57" t="s">
        <v>190</v>
      </c>
      <c r="E44" s="130"/>
      <c r="F44" s="130"/>
      <c r="G44" s="130"/>
      <c r="H44" s="474"/>
      <c r="I44" s="469"/>
      <c r="J44" s="454"/>
    </row>
    <row r="45" spans="2:10">
      <c r="B45" s="470" t="s">
        <v>68</v>
      </c>
      <c r="C45" s="471"/>
      <c r="D45" s="472"/>
      <c r="E45" s="59">
        <f>SUM(E39:E44)/6*60%</f>
        <v>0</v>
      </c>
      <c r="F45" s="59">
        <f>SUM(F39:F44)/6*20%</f>
        <v>0</v>
      </c>
      <c r="G45" s="59">
        <f>SUM(G39:G44)/6*20%</f>
        <v>0</v>
      </c>
      <c r="H45" s="474"/>
      <c r="I45" s="469"/>
      <c r="J45" s="454"/>
    </row>
    <row r="46" spans="2:10" ht="36.75" customHeight="1">
      <c r="B46" s="464" t="s">
        <v>62</v>
      </c>
      <c r="C46" s="462" t="s">
        <v>160</v>
      </c>
      <c r="D46" s="57" t="s">
        <v>63</v>
      </c>
      <c r="E46" s="58"/>
      <c r="F46" s="82"/>
      <c r="G46" s="82"/>
      <c r="H46" s="474"/>
      <c r="I46" s="469">
        <f>SUM(E51:G51)</f>
        <v>0</v>
      </c>
      <c r="J46" s="454"/>
    </row>
    <row r="47" spans="2:10" ht="31.5" customHeight="1">
      <c r="B47" s="464"/>
      <c r="C47" s="462"/>
      <c r="D47" s="57" t="s">
        <v>64</v>
      </c>
      <c r="E47" s="82"/>
      <c r="F47" s="82"/>
      <c r="G47" s="82"/>
      <c r="H47" s="474"/>
      <c r="I47" s="469"/>
      <c r="J47" s="454"/>
    </row>
    <row r="48" spans="2:10" ht="24.75" customHeight="1">
      <c r="B48" s="464"/>
      <c r="C48" s="462"/>
      <c r="D48" s="57" t="s">
        <v>65</v>
      </c>
      <c r="E48" s="82"/>
      <c r="F48" s="82"/>
      <c r="G48" s="82"/>
      <c r="H48" s="474"/>
      <c r="I48" s="469"/>
      <c r="J48" s="454"/>
    </row>
    <row r="49" spans="1:11" ht="30" customHeight="1">
      <c r="B49" s="464"/>
      <c r="C49" s="462"/>
      <c r="D49" s="57" t="s">
        <v>66</v>
      </c>
      <c r="E49" s="82"/>
      <c r="F49" s="82"/>
      <c r="G49" s="82"/>
      <c r="H49" s="474"/>
      <c r="I49" s="469"/>
      <c r="J49" s="454"/>
    </row>
    <row r="50" spans="1:11" ht="37.5" customHeight="1">
      <c r="B50" s="464"/>
      <c r="C50" s="462"/>
      <c r="D50" s="57" t="s">
        <v>67</v>
      </c>
      <c r="E50" s="82"/>
      <c r="F50" s="82"/>
      <c r="G50" s="82"/>
      <c r="H50" s="474"/>
      <c r="I50" s="469"/>
      <c r="J50" s="454"/>
    </row>
    <row r="51" spans="1:11" s="222" customFormat="1" ht="24.75" customHeight="1">
      <c r="A51" s="20"/>
      <c r="B51" s="470" t="s">
        <v>68</v>
      </c>
      <c r="C51" s="471"/>
      <c r="D51" s="472"/>
      <c r="E51" s="59">
        <f>SUM(E46:E50)/5*60%</f>
        <v>0</v>
      </c>
      <c r="F51" s="59">
        <f>SUM(F46:F50)/5*20%</f>
        <v>0</v>
      </c>
      <c r="G51" s="59">
        <f>SUM(G46:G50)/5*20%</f>
        <v>0</v>
      </c>
      <c r="H51" s="474"/>
      <c r="I51" s="469"/>
      <c r="J51" s="454"/>
      <c r="K51" s="225"/>
    </row>
    <row r="52" spans="1:11" ht="29.25" customHeight="1">
      <c r="B52" s="448" t="s">
        <v>102</v>
      </c>
      <c r="C52" s="459" t="s">
        <v>161</v>
      </c>
      <c r="D52" s="60" t="s">
        <v>162</v>
      </c>
      <c r="E52" s="117"/>
      <c r="F52" s="118"/>
      <c r="G52" s="119"/>
      <c r="H52" s="474"/>
      <c r="I52" s="469">
        <f>SUM(E58:G58)</f>
        <v>0</v>
      </c>
      <c r="J52" s="454"/>
    </row>
    <row r="53" spans="1:11" ht="33" customHeight="1">
      <c r="B53" s="449"/>
      <c r="C53" s="460"/>
      <c r="D53" s="61" t="s">
        <v>163</v>
      </c>
      <c r="E53" s="120"/>
      <c r="F53" s="121"/>
      <c r="G53" s="122"/>
      <c r="H53" s="474"/>
      <c r="I53" s="469"/>
      <c r="J53" s="454"/>
    </row>
    <row r="54" spans="1:11" ht="45" customHeight="1">
      <c r="B54" s="449"/>
      <c r="C54" s="460"/>
      <c r="D54" s="63" t="s">
        <v>164</v>
      </c>
      <c r="E54" s="120"/>
      <c r="F54" s="122"/>
      <c r="G54" s="122"/>
      <c r="H54" s="474"/>
      <c r="I54" s="469"/>
      <c r="J54" s="454"/>
    </row>
    <row r="55" spans="1:11" ht="45" customHeight="1">
      <c r="B55" s="449"/>
      <c r="C55" s="505"/>
      <c r="D55" s="62" t="s">
        <v>165</v>
      </c>
      <c r="E55" s="121"/>
      <c r="F55" s="123"/>
      <c r="G55" s="123"/>
      <c r="H55" s="474"/>
      <c r="I55" s="469"/>
      <c r="J55" s="454"/>
    </row>
    <row r="56" spans="1:11" ht="45" customHeight="1">
      <c r="B56" s="449"/>
      <c r="C56" s="460"/>
      <c r="D56" s="64" t="s">
        <v>166</v>
      </c>
      <c r="E56" s="124"/>
      <c r="F56" s="123"/>
      <c r="G56" s="123"/>
      <c r="H56" s="474"/>
      <c r="I56" s="469"/>
      <c r="J56" s="454"/>
    </row>
    <row r="57" spans="1:11" ht="47.25" customHeight="1">
      <c r="B57" s="450"/>
      <c r="C57" s="461"/>
      <c r="D57" s="61" t="s">
        <v>167</v>
      </c>
      <c r="E57" s="125"/>
      <c r="F57" s="126"/>
      <c r="G57" s="126"/>
      <c r="H57" s="474"/>
      <c r="I57" s="469"/>
      <c r="J57" s="454"/>
    </row>
    <row r="58" spans="1:11" s="222" customFormat="1" ht="24.75" customHeight="1">
      <c r="A58" s="20"/>
      <c r="B58" s="470" t="s">
        <v>68</v>
      </c>
      <c r="C58" s="471"/>
      <c r="D58" s="472"/>
      <c r="E58" s="59">
        <f>SUM(E52:E57)/6*60%</f>
        <v>0</v>
      </c>
      <c r="F58" s="59">
        <f>SUM(F52:F57)/6*20%</f>
        <v>0</v>
      </c>
      <c r="G58" s="59">
        <f>SUM(G52:G57)/6*20%</f>
        <v>0</v>
      </c>
      <c r="H58" s="474"/>
      <c r="I58" s="469"/>
      <c r="J58" s="454"/>
      <c r="K58" s="225"/>
    </row>
    <row r="59" spans="1:11" s="222" customFormat="1">
      <c r="A59" s="20"/>
      <c r="B59" s="473" t="s">
        <v>191</v>
      </c>
      <c r="C59" s="459" t="s">
        <v>192</v>
      </c>
      <c r="D59" s="57" t="s">
        <v>193</v>
      </c>
      <c r="E59" s="58"/>
      <c r="F59" s="58"/>
      <c r="G59" s="58"/>
      <c r="H59" s="474"/>
      <c r="I59" s="469">
        <f>SUM(E63:G63)</f>
        <v>0</v>
      </c>
      <c r="J59" s="454"/>
      <c r="K59" s="225"/>
    </row>
    <row r="60" spans="1:11" s="222" customFormat="1">
      <c r="A60" s="20"/>
      <c r="B60" s="473"/>
      <c r="C60" s="460"/>
      <c r="D60" s="57" t="s">
        <v>194</v>
      </c>
      <c r="E60" s="58"/>
      <c r="F60" s="58"/>
      <c r="G60" s="58"/>
      <c r="H60" s="474"/>
      <c r="I60" s="469"/>
      <c r="J60" s="454"/>
      <c r="K60" s="225"/>
    </row>
    <row r="61" spans="1:11" s="222" customFormat="1" ht="45.75" customHeight="1">
      <c r="A61" s="20"/>
      <c r="B61" s="473"/>
      <c r="C61" s="460"/>
      <c r="D61" s="57" t="s">
        <v>195</v>
      </c>
      <c r="E61" s="130"/>
      <c r="F61" s="130"/>
      <c r="G61" s="130"/>
      <c r="H61" s="474"/>
      <c r="I61" s="469"/>
      <c r="J61" s="454"/>
      <c r="K61" s="225"/>
    </row>
    <row r="62" spans="1:11" s="222" customFormat="1" ht="28.5">
      <c r="A62" s="20"/>
      <c r="B62" s="473"/>
      <c r="C62" s="461"/>
      <c r="D62" s="57" t="s">
        <v>196</v>
      </c>
      <c r="E62" s="58"/>
      <c r="F62" s="58"/>
      <c r="G62" s="58"/>
      <c r="H62" s="474"/>
      <c r="I62" s="469"/>
      <c r="J62" s="454"/>
      <c r="K62" s="225"/>
    </row>
    <row r="63" spans="1:11" s="222" customFormat="1" ht="24.75" customHeight="1">
      <c r="A63" s="20"/>
      <c r="B63" s="470" t="s">
        <v>68</v>
      </c>
      <c r="C63" s="471"/>
      <c r="D63" s="472"/>
      <c r="E63" s="59">
        <f>SUM(E59:E62)/4*60%</f>
        <v>0</v>
      </c>
      <c r="F63" s="59">
        <f>SUM(F59:F62)/4*20%</f>
        <v>0</v>
      </c>
      <c r="G63" s="59">
        <f>SUM(G59:G62)/4*20%</f>
        <v>0</v>
      </c>
      <c r="H63" s="474"/>
      <c r="I63" s="469"/>
      <c r="J63" s="454"/>
      <c r="K63" s="225"/>
    </row>
    <row r="64" spans="1:11" s="222" customFormat="1" ht="31.5" customHeight="1">
      <c r="A64" s="20"/>
      <c r="B64" s="448" t="s">
        <v>198</v>
      </c>
      <c r="C64" s="445" t="s">
        <v>199</v>
      </c>
      <c r="D64" s="57" t="s">
        <v>200</v>
      </c>
      <c r="E64" s="127"/>
      <c r="F64" s="127"/>
      <c r="G64" s="127"/>
      <c r="H64" s="465"/>
      <c r="I64" s="440">
        <f>SUM(E69:G69)</f>
        <v>0</v>
      </c>
      <c r="J64" s="455"/>
      <c r="K64" s="225"/>
    </row>
    <row r="65" spans="1:11" s="222" customFormat="1" ht="35.25" customHeight="1">
      <c r="A65" s="20"/>
      <c r="B65" s="449"/>
      <c r="C65" s="446"/>
      <c r="D65" s="57" t="s">
        <v>201</v>
      </c>
      <c r="E65" s="127"/>
      <c r="F65" s="127"/>
      <c r="G65" s="127"/>
      <c r="H65" s="466"/>
      <c r="I65" s="441"/>
      <c r="J65" s="456"/>
      <c r="K65" s="225"/>
    </row>
    <row r="66" spans="1:11" s="222" customFormat="1" ht="33.75" customHeight="1">
      <c r="A66" s="20"/>
      <c r="B66" s="449"/>
      <c r="C66" s="446"/>
      <c r="D66" s="57" t="s">
        <v>202</v>
      </c>
      <c r="E66" s="127"/>
      <c r="F66" s="127"/>
      <c r="G66" s="127"/>
      <c r="H66" s="466"/>
      <c r="I66" s="441"/>
      <c r="J66" s="456"/>
      <c r="K66" s="225"/>
    </row>
    <row r="67" spans="1:11" s="222" customFormat="1" ht="21.75" customHeight="1">
      <c r="A67" s="20"/>
      <c r="B67" s="449"/>
      <c r="C67" s="446"/>
      <c r="D67" s="57" t="s">
        <v>203</v>
      </c>
      <c r="E67" s="127"/>
      <c r="F67" s="127"/>
      <c r="G67" s="127"/>
      <c r="H67" s="466"/>
      <c r="I67" s="441"/>
      <c r="J67" s="456"/>
      <c r="K67" s="225"/>
    </row>
    <row r="68" spans="1:11" s="222" customFormat="1" ht="30.75" customHeight="1">
      <c r="A68" s="20"/>
      <c r="B68" s="449"/>
      <c r="C68" s="447"/>
      <c r="D68" s="57" t="s">
        <v>204</v>
      </c>
      <c r="E68" s="127"/>
      <c r="F68" s="127"/>
      <c r="G68" s="127"/>
      <c r="H68" s="466"/>
      <c r="I68" s="441"/>
      <c r="J68" s="456"/>
      <c r="K68" s="225"/>
    </row>
    <row r="69" spans="1:11" s="222" customFormat="1" ht="24.75" customHeight="1">
      <c r="A69" s="20"/>
      <c r="B69" s="470" t="s">
        <v>68</v>
      </c>
      <c r="C69" s="471"/>
      <c r="D69" s="472"/>
      <c r="E69" s="59">
        <f>SUM(E64:E68)/5*60%</f>
        <v>0</v>
      </c>
      <c r="F69" s="59">
        <f>SUM(F64:F68)/5*20%</f>
        <v>0</v>
      </c>
      <c r="G69" s="59">
        <f>SUM(G64:G68)/5*20%</f>
        <v>0</v>
      </c>
      <c r="H69" s="467"/>
      <c r="I69" s="442"/>
      <c r="J69" s="457"/>
      <c r="K69" s="225"/>
    </row>
    <row r="70" spans="1:11" s="222" customFormat="1" ht="28.5">
      <c r="A70" s="20"/>
      <c r="B70" s="448" t="s">
        <v>69</v>
      </c>
      <c r="C70" s="459" t="s">
        <v>168</v>
      </c>
      <c r="D70" s="57" t="s">
        <v>170</v>
      </c>
      <c r="E70" s="58"/>
      <c r="F70" s="82"/>
      <c r="G70" s="82"/>
      <c r="H70" s="439"/>
      <c r="I70" s="440">
        <f>SUM(E76:G76)</f>
        <v>0</v>
      </c>
      <c r="J70" s="443"/>
      <c r="K70" s="225"/>
    </row>
    <row r="71" spans="1:11" s="222" customFormat="1" ht="42.75">
      <c r="A71" s="20"/>
      <c r="B71" s="449"/>
      <c r="C71" s="460"/>
      <c r="D71" s="57" t="s">
        <v>106</v>
      </c>
      <c r="E71" s="82"/>
      <c r="F71" s="82"/>
      <c r="G71" s="82"/>
      <c r="H71" s="439"/>
      <c r="I71" s="441"/>
      <c r="J71" s="443"/>
      <c r="K71" s="225"/>
    </row>
    <row r="72" spans="1:11" s="222" customFormat="1" ht="42.75">
      <c r="A72" s="20"/>
      <c r="B72" s="449"/>
      <c r="C72" s="460"/>
      <c r="D72" s="57" t="s">
        <v>107</v>
      </c>
      <c r="E72" s="82"/>
      <c r="F72" s="82"/>
      <c r="G72" s="82"/>
      <c r="H72" s="439"/>
      <c r="I72" s="441"/>
      <c r="J72" s="443"/>
      <c r="K72" s="225"/>
    </row>
    <row r="73" spans="1:11" s="222" customFormat="1" ht="32.25" customHeight="1">
      <c r="A73" s="20"/>
      <c r="B73" s="449"/>
      <c r="C73" s="460"/>
      <c r="D73" s="57" t="s">
        <v>108</v>
      </c>
      <c r="E73" s="82"/>
      <c r="F73" s="82"/>
      <c r="G73" s="82"/>
      <c r="H73" s="439"/>
      <c r="I73" s="441"/>
      <c r="J73" s="443"/>
      <c r="K73" s="225"/>
    </row>
    <row r="74" spans="1:11" s="222" customFormat="1" ht="33" customHeight="1">
      <c r="A74" s="20"/>
      <c r="B74" s="449"/>
      <c r="C74" s="460"/>
      <c r="D74" s="57" t="s">
        <v>109</v>
      </c>
      <c r="E74" s="82"/>
      <c r="F74" s="82"/>
      <c r="G74" s="82"/>
      <c r="H74" s="439"/>
      <c r="I74" s="441"/>
      <c r="J74" s="443"/>
      <c r="K74" s="225"/>
    </row>
    <row r="75" spans="1:11" s="222" customFormat="1" ht="45.75" customHeight="1">
      <c r="A75" s="20"/>
      <c r="B75" s="450"/>
      <c r="C75" s="461"/>
      <c r="D75" s="57" t="s">
        <v>110</v>
      </c>
      <c r="E75" s="82"/>
      <c r="F75" s="82"/>
      <c r="G75" s="82"/>
      <c r="H75" s="439"/>
      <c r="I75" s="441"/>
      <c r="J75" s="443"/>
      <c r="K75" s="225"/>
    </row>
    <row r="76" spans="1:11" s="222" customFormat="1" ht="24.75" customHeight="1">
      <c r="A76" s="20"/>
      <c r="B76" s="444" t="s">
        <v>68</v>
      </c>
      <c r="C76" s="444"/>
      <c r="D76" s="444"/>
      <c r="E76" s="59">
        <f>SUM(E70:E75)/6*60%</f>
        <v>0</v>
      </c>
      <c r="F76" s="59">
        <f>SUM(F70:F75)/6*20%</f>
        <v>0</v>
      </c>
      <c r="G76" s="59">
        <f>SUM(G70:G75)/6*20%</f>
        <v>0</v>
      </c>
      <c r="H76" s="439"/>
      <c r="I76" s="442"/>
      <c r="J76" s="443"/>
      <c r="K76" s="225"/>
    </row>
    <row r="77" spans="1:11" s="222" customFormat="1" ht="24.75" customHeight="1">
      <c r="A77" s="20"/>
      <c r="B77" s="448" t="s">
        <v>70</v>
      </c>
      <c r="C77" s="459" t="s">
        <v>169</v>
      </c>
      <c r="D77" s="57" t="s">
        <v>111</v>
      </c>
      <c r="E77" s="82"/>
      <c r="F77" s="82"/>
      <c r="G77" s="82"/>
      <c r="H77" s="439"/>
      <c r="I77" s="440">
        <f>SUM(E83:G83)</f>
        <v>0</v>
      </c>
      <c r="J77" s="443"/>
      <c r="K77" s="225"/>
    </row>
    <row r="78" spans="1:11" s="222" customFormat="1" ht="57">
      <c r="A78" s="20"/>
      <c r="B78" s="449"/>
      <c r="C78" s="460"/>
      <c r="D78" s="57" t="s">
        <v>112</v>
      </c>
      <c r="E78" s="82"/>
      <c r="F78" s="82"/>
      <c r="G78" s="82"/>
      <c r="H78" s="439"/>
      <c r="I78" s="441"/>
      <c r="J78" s="443"/>
      <c r="K78" s="225"/>
    </row>
    <row r="79" spans="1:11" s="222" customFormat="1" ht="42.75">
      <c r="A79" s="20"/>
      <c r="B79" s="449"/>
      <c r="C79" s="460"/>
      <c r="D79" s="57" t="s">
        <v>113</v>
      </c>
      <c r="E79" s="82"/>
      <c r="F79" s="82"/>
      <c r="G79" s="82"/>
      <c r="H79" s="439"/>
      <c r="I79" s="441"/>
      <c r="J79" s="443"/>
      <c r="K79" s="225"/>
    </row>
    <row r="80" spans="1:11" s="222" customFormat="1" ht="42.75">
      <c r="A80" s="20"/>
      <c r="B80" s="449"/>
      <c r="C80" s="460"/>
      <c r="D80" s="57" t="s">
        <v>114</v>
      </c>
      <c r="E80" s="82"/>
      <c r="F80" s="82"/>
      <c r="G80" s="82"/>
      <c r="H80" s="439"/>
      <c r="I80" s="441"/>
      <c r="J80" s="443"/>
      <c r="K80" s="225"/>
    </row>
    <row r="81" spans="1:11" s="222" customFormat="1" ht="24.75" customHeight="1">
      <c r="A81" s="20"/>
      <c r="B81" s="449"/>
      <c r="C81" s="460"/>
      <c r="D81" s="57" t="s">
        <v>115</v>
      </c>
      <c r="E81" s="82"/>
      <c r="F81" s="82"/>
      <c r="G81" s="82"/>
      <c r="H81" s="439"/>
      <c r="I81" s="441"/>
      <c r="J81" s="443"/>
      <c r="K81" s="225"/>
    </row>
    <row r="82" spans="1:11" s="222" customFormat="1" ht="28.5">
      <c r="A82" s="20"/>
      <c r="B82" s="450"/>
      <c r="C82" s="461"/>
      <c r="D82" s="57" t="s">
        <v>171</v>
      </c>
      <c r="E82" s="82"/>
      <c r="F82" s="82"/>
      <c r="G82" s="82"/>
      <c r="H82" s="439"/>
      <c r="I82" s="441"/>
      <c r="J82" s="443"/>
      <c r="K82" s="225"/>
    </row>
    <row r="83" spans="1:11" s="222" customFormat="1" ht="24.75" customHeight="1">
      <c r="A83" s="20"/>
      <c r="B83" s="444" t="s">
        <v>68</v>
      </c>
      <c r="C83" s="444"/>
      <c r="D83" s="444"/>
      <c r="E83" s="59">
        <f>SUM(E77:E82)/6*60%</f>
        <v>0</v>
      </c>
      <c r="F83" s="59">
        <f>SUM(F77:F82)/6*20%</f>
        <v>0</v>
      </c>
      <c r="G83" s="59">
        <f>SUM(G77:G82)/6*20%</f>
        <v>0</v>
      </c>
      <c r="H83" s="439"/>
      <c r="I83" s="442"/>
      <c r="J83" s="443"/>
      <c r="K83" s="225"/>
    </row>
    <row r="84" spans="1:11" s="222" customFormat="1" ht="42.75">
      <c r="A84" s="20"/>
      <c r="B84" s="464" t="s">
        <v>71</v>
      </c>
      <c r="C84" s="462" t="s">
        <v>172</v>
      </c>
      <c r="D84" s="57" t="s">
        <v>116</v>
      </c>
      <c r="E84" s="82"/>
      <c r="F84" s="82"/>
      <c r="G84" s="82"/>
      <c r="H84" s="439"/>
      <c r="I84" s="440">
        <f>SUM(E90:G90)</f>
        <v>0</v>
      </c>
      <c r="J84" s="443"/>
      <c r="K84" s="225"/>
    </row>
    <row r="85" spans="1:11" s="222" customFormat="1" ht="42.75">
      <c r="A85" s="20"/>
      <c r="B85" s="464"/>
      <c r="C85" s="462"/>
      <c r="D85" s="57" t="s">
        <v>117</v>
      </c>
      <c r="E85" s="82"/>
      <c r="F85" s="82"/>
      <c r="G85" s="82"/>
      <c r="H85" s="439"/>
      <c r="I85" s="441"/>
      <c r="J85" s="443"/>
      <c r="K85" s="225"/>
    </row>
    <row r="86" spans="1:11" s="222" customFormat="1" ht="42.75">
      <c r="A86" s="20"/>
      <c r="B86" s="464"/>
      <c r="C86" s="462"/>
      <c r="D86" s="57" t="s">
        <v>118</v>
      </c>
      <c r="E86" s="82"/>
      <c r="F86" s="82"/>
      <c r="G86" s="82"/>
      <c r="H86" s="439"/>
      <c r="I86" s="441"/>
      <c r="J86" s="443"/>
      <c r="K86" s="225"/>
    </row>
    <row r="87" spans="1:11" s="222" customFormat="1" ht="42.75">
      <c r="A87" s="20"/>
      <c r="B87" s="464"/>
      <c r="C87" s="462"/>
      <c r="D87" s="57" t="s">
        <v>119</v>
      </c>
      <c r="E87" s="82"/>
      <c r="F87" s="82"/>
      <c r="G87" s="82"/>
      <c r="H87" s="439"/>
      <c r="I87" s="441"/>
      <c r="J87" s="443"/>
      <c r="K87" s="225"/>
    </row>
    <row r="88" spans="1:11" s="222" customFormat="1" ht="28.5">
      <c r="A88" s="20"/>
      <c r="B88" s="464"/>
      <c r="C88" s="462"/>
      <c r="D88" s="57" t="s">
        <v>173</v>
      </c>
      <c r="E88" s="82"/>
      <c r="F88" s="82"/>
      <c r="G88" s="82"/>
      <c r="H88" s="439"/>
      <c r="I88" s="441"/>
      <c r="J88" s="443"/>
      <c r="K88" s="225"/>
    </row>
    <row r="89" spans="1:11" s="222" customFormat="1">
      <c r="A89" s="20"/>
      <c r="B89" s="464"/>
      <c r="C89" s="462"/>
      <c r="D89" s="57" t="s">
        <v>120</v>
      </c>
      <c r="E89" s="82"/>
      <c r="F89" s="82"/>
      <c r="G89" s="82"/>
      <c r="H89" s="439"/>
      <c r="I89" s="441"/>
      <c r="J89" s="443"/>
      <c r="K89" s="225"/>
    </row>
    <row r="90" spans="1:11" s="222" customFormat="1" ht="24.75" customHeight="1">
      <c r="A90" s="20"/>
      <c r="B90" s="444" t="s">
        <v>68</v>
      </c>
      <c r="C90" s="444"/>
      <c r="D90" s="444"/>
      <c r="E90" s="59">
        <f>SUM(E84:E89)/6*60%</f>
        <v>0</v>
      </c>
      <c r="F90" s="59">
        <f>SUM(F84:F89)/6*20%</f>
        <v>0</v>
      </c>
      <c r="G90" s="59">
        <f>SUM(G84:G89)/6*20%</f>
        <v>0</v>
      </c>
      <c r="H90" s="439"/>
      <c r="I90" s="442"/>
      <c r="J90" s="443"/>
      <c r="K90" s="225"/>
    </row>
    <row r="91" spans="1:11" ht="47.25" customHeight="1">
      <c r="B91" s="463" t="s">
        <v>72</v>
      </c>
      <c r="C91" s="462" t="s">
        <v>174</v>
      </c>
      <c r="D91" s="57" t="s">
        <v>73</v>
      </c>
      <c r="E91" s="82"/>
      <c r="F91" s="82"/>
      <c r="G91" s="82"/>
      <c r="H91" s="439"/>
      <c r="I91" s="440">
        <f>SUM(E97:G97)</f>
        <v>0</v>
      </c>
      <c r="J91" s="443"/>
    </row>
    <row r="92" spans="1:11" ht="51" customHeight="1">
      <c r="B92" s="463"/>
      <c r="C92" s="462"/>
      <c r="D92" s="57" t="s">
        <v>74</v>
      </c>
      <c r="E92" s="82"/>
      <c r="F92" s="82"/>
      <c r="G92" s="82"/>
      <c r="H92" s="439"/>
      <c r="I92" s="441"/>
      <c r="J92" s="443"/>
    </row>
    <row r="93" spans="1:11" ht="42.75">
      <c r="B93" s="463"/>
      <c r="C93" s="462"/>
      <c r="D93" s="57" t="s">
        <v>75</v>
      </c>
      <c r="E93" s="82"/>
      <c r="F93" s="82"/>
      <c r="G93" s="82"/>
      <c r="H93" s="439"/>
      <c r="I93" s="441"/>
      <c r="J93" s="443"/>
    </row>
    <row r="94" spans="1:11" ht="33" customHeight="1">
      <c r="B94" s="463"/>
      <c r="C94" s="462"/>
      <c r="D94" s="57" t="s">
        <v>76</v>
      </c>
      <c r="E94" s="82"/>
      <c r="F94" s="82"/>
      <c r="G94" s="82"/>
      <c r="H94" s="439"/>
      <c r="I94" s="441"/>
      <c r="J94" s="443"/>
    </row>
    <row r="95" spans="1:11" ht="46.5" customHeight="1">
      <c r="B95" s="463"/>
      <c r="C95" s="462"/>
      <c r="D95" s="57" t="s">
        <v>77</v>
      </c>
      <c r="E95" s="82"/>
      <c r="F95" s="82"/>
      <c r="G95" s="82"/>
      <c r="H95" s="439"/>
      <c r="I95" s="441"/>
      <c r="J95" s="443"/>
    </row>
    <row r="96" spans="1:11" ht="33" customHeight="1">
      <c r="B96" s="463"/>
      <c r="C96" s="462"/>
      <c r="D96" s="57" t="s">
        <v>78</v>
      </c>
      <c r="E96" s="82"/>
      <c r="F96" s="82"/>
      <c r="G96" s="82"/>
      <c r="H96" s="439"/>
      <c r="I96" s="441"/>
      <c r="J96" s="443"/>
    </row>
    <row r="97" spans="1:11" s="222" customFormat="1" ht="24.75" customHeight="1">
      <c r="A97" s="20"/>
      <c r="B97" s="444" t="s">
        <v>68</v>
      </c>
      <c r="C97" s="444"/>
      <c r="D97" s="444"/>
      <c r="E97" s="59">
        <f>SUM(E91:E96)/6*60%</f>
        <v>0</v>
      </c>
      <c r="F97" s="59">
        <f>SUM(F91:F96)/6*20%</f>
        <v>0</v>
      </c>
      <c r="G97" s="59">
        <f>SUM(G91:G96)/6*20%</f>
        <v>0</v>
      </c>
      <c r="H97" s="439"/>
      <c r="I97" s="442"/>
      <c r="J97" s="443"/>
      <c r="K97" s="225"/>
    </row>
    <row r="98" spans="1:11" s="222" customFormat="1" ht="28.5">
      <c r="A98" s="20"/>
      <c r="B98" s="464" t="s">
        <v>79</v>
      </c>
      <c r="C98" s="462" t="s">
        <v>175</v>
      </c>
      <c r="D98" s="57" t="s">
        <v>121</v>
      </c>
      <c r="E98" s="58"/>
      <c r="F98" s="58"/>
      <c r="G98" s="58"/>
      <c r="H98" s="439"/>
      <c r="I98" s="440">
        <f>SUM(E103:G103)</f>
        <v>0</v>
      </c>
      <c r="J98" s="443"/>
      <c r="K98" s="225"/>
    </row>
    <row r="99" spans="1:11" s="222" customFormat="1" ht="45" customHeight="1">
      <c r="A99" s="20"/>
      <c r="B99" s="464"/>
      <c r="C99" s="462"/>
      <c r="D99" s="57" t="s">
        <v>122</v>
      </c>
      <c r="E99" s="58"/>
      <c r="F99" s="58"/>
      <c r="G99" s="58"/>
      <c r="H99" s="439"/>
      <c r="I99" s="441"/>
      <c r="J99" s="443"/>
      <c r="K99" s="225"/>
    </row>
    <row r="100" spans="1:11" s="222" customFormat="1" ht="44.25" customHeight="1">
      <c r="A100" s="20"/>
      <c r="B100" s="464"/>
      <c r="C100" s="462"/>
      <c r="D100" s="57" t="s">
        <v>197</v>
      </c>
      <c r="E100" s="58"/>
      <c r="F100" s="58"/>
      <c r="G100" s="58"/>
      <c r="H100" s="439"/>
      <c r="I100" s="441"/>
      <c r="J100" s="443"/>
      <c r="K100" s="225"/>
    </row>
    <row r="101" spans="1:11" s="222" customFormat="1" ht="47.25" customHeight="1">
      <c r="A101" s="20"/>
      <c r="B101" s="464"/>
      <c r="C101" s="462"/>
      <c r="D101" s="57" t="s">
        <v>123</v>
      </c>
      <c r="E101" s="58"/>
      <c r="F101" s="58"/>
      <c r="G101" s="58"/>
      <c r="H101" s="439"/>
      <c r="I101" s="441"/>
      <c r="J101" s="443"/>
      <c r="K101" s="225"/>
    </row>
    <row r="102" spans="1:11" s="222" customFormat="1" ht="45" customHeight="1">
      <c r="A102" s="20"/>
      <c r="B102" s="464"/>
      <c r="C102" s="462"/>
      <c r="D102" s="57" t="s">
        <v>80</v>
      </c>
      <c r="E102" s="58"/>
      <c r="F102" s="58"/>
      <c r="G102" s="58"/>
      <c r="H102" s="439"/>
      <c r="I102" s="441"/>
      <c r="J102" s="443"/>
      <c r="K102" s="225"/>
    </row>
    <row r="103" spans="1:11" s="222" customFormat="1" ht="24.75" customHeight="1">
      <c r="A103" s="20"/>
      <c r="B103" s="444" t="s">
        <v>68</v>
      </c>
      <c r="C103" s="444"/>
      <c r="D103" s="444"/>
      <c r="E103" s="59">
        <f>SUM(E98:E102)/5*60%</f>
        <v>0</v>
      </c>
      <c r="F103" s="59">
        <f>SUM(F98:F102)/5*20%</f>
        <v>0</v>
      </c>
      <c r="G103" s="59">
        <f>SUM(G98:G102)/5*20%</f>
        <v>0</v>
      </c>
      <c r="H103" s="439"/>
      <c r="I103" s="442"/>
      <c r="J103" s="443"/>
      <c r="K103" s="225"/>
    </row>
    <row r="104" spans="1:11" ht="42.75">
      <c r="B104" s="464" t="s">
        <v>81</v>
      </c>
      <c r="C104" s="462" t="s">
        <v>176</v>
      </c>
      <c r="D104" s="57" t="s">
        <v>82</v>
      </c>
      <c r="E104" s="82"/>
      <c r="F104" s="82"/>
      <c r="G104" s="82"/>
      <c r="H104" s="439"/>
      <c r="I104" s="440">
        <f>SUM(E110:G110)</f>
        <v>0</v>
      </c>
      <c r="J104" s="443"/>
    </row>
    <row r="105" spans="1:11" ht="47.25" customHeight="1">
      <c r="B105" s="464"/>
      <c r="C105" s="462"/>
      <c r="D105" s="57" t="s">
        <v>83</v>
      </c>
      <c r="E105" s="82"/>
      <c r="F105" s="82"/>
      <c r="G105" s="82"/>
      <c r="H105" s="439"/>
      <c r="I105" s="441"/>
      <c r="J105" s="443"/>
    </row>
    <row r="106" spans="1:11" ht="48.75" customHeight="1">
      <c r="B106" s="464"/>
      <c r="C106" s="462"/>
      <c r="D106" s="57" t="s">
        <v>84</v>
      </c>
      <c r="E106" s="82"/>
      <c r="F106" s="82"/>
      <c r="G106" s="82"/>
      <c r="H106" s="439"/>
      <c r="I106" s="441"/>
      <c r="J106" s="443"/>
    </row>
    <row r="107" spans="1:11" ht="60.75" customHeight="1">
      <c r="B107" s="464"/>
      <c r="C107" s="462"/>
      <c r="D107" s="57" t="s">
        <v>85</v>
      </c>
      <c r="E107" s="82"/>
      <c r="F107" s="82"/>
      <c r="G107" s="82"/>
      <c r="H107" s="439"/>
      <c r="I107" s="441"/>
      <c r="J107" s="443"/>
    </row>
    <row r="108" spans="1:11" ht="47.25" customHeight="1">
      <c r="B108" s="464"/>
      <c r="C108" s="462"/>
      <c r="D108" s="57" t="s">
        <v>86</v>
      </c>
      <c r="E108" s="82"/>
      <c r="F108" s="82"/>
      <c r="G108" s="82"/>
      <c r="H108" s="439"/>
      <c r="I108" s="441"/>
      <c r="J108" s="443"/>
    </row>
    <row r="109" spans="1:11" ht="33.75" customHeight="1">
      <c r="B109" s="448"/>
      <c r="C109" s="459"/>
      <c r="D109" s="60" t="s">
        <v>87</v>
      </c>
      <c r="E109" s="82"/>
      <c r="F109" s="82"/>
      <c r="G109" s="82"/>
      <c r="H109" s="439"/>
      <c r="I109" s="441"/>
      <c r="J109" s="443"/>
    </row>
    <row r="110" spans="1:11" s="222" customFormat="1" ht="24.75" customHeight="1">
      <c r="A110" s="21"/>
      <c r="B110" s="506" t="s">
        <v>68</v>
      </c>
      <c r="C110" s="507"/>
      <c r="D110" s="508"/>
      <c r="E110" s="59">
        <f>SUM(E104:E109)/6*60%</f>
        <v>0</v>
      </c>
      <c r="F110" s="59">
        <f>SUM(F104:F109)/6*20%</f>
        <v>0</v>
      </c>
      <c r="G110" s="59">
        <f>SUM(G104:G109)/6*20%</f>
        <v>0</v>
      </c>
      <c r="H110" s="503"/>
      <c r="I110" s="504"/>
      <c r="J110" s="458"/>
      <c r="K110" s="225"/>
    </row>
    <row r="111" spans="1:11" ht="44.25" customHeight="1">
      <c r="B111" s="65"/>
      <c r="C111" s="66"/>
      <c r="D111" s="66"/>
      <c r="E111" s="66"/>
      <c r="F111" s="68"/>
      <c r="G111" s="68"/>
      <c r="H111" s="68"/>
      <c r="I111" s="66"/>
      <c r="J111" s="66"/>
    </row>
    <row r="112" spans="1:11" ht="15" customHeight="1">
      <c r="B112" s="70"/>
      <c r="C112" s="69"/>
      <c r="D112" s="69"/>
      <c r="E112" s="67"/>
      <c r="F112" s="498" t="s">
        <v>88</v>
      </c>
      <c r="G112" s="499"/>
      <c r="H112" s="71"/>
      <c r="I112" s="129">
        <f>AVERAGE(I24:I110)</f>
        <v>0</v>
      </c>
      <c r="J112" s="216">
        <f>$I$112/5</f>
        <v>0</v>
      </c>
    </row>
    <row r="113" spans="1:18">
      <c r="A113" s="22"/>
      <c r="B113" s="72"/>
      <c r="C113" s="69"/>
      <c r="D113" s="69"/>
      <c r="E113" s="67"/>
      <c r="F113" s="68"/>
      <c r="G113" s="68"/>
      <c r="H113" s="66"/>
      <c r="I113" s="66"/>
      <c r="J113" s="69"/>
    </row>
    <row r="114" spans="1:18" s="218" customFormat="1" ht="27" customHeight="1">
      <c r="A114" s="14"/>
      <c r="B114" s="31"/>
      <c r="C114" s="32"/>
      <c r="D114" s="32"/>
      <c r="E114" s="32"/>
      <c r="F114" s="32"/>
      <c r="G114" s="32"/>
      <c r="H114" s="32"/>
      <c r="I114" s="32"/>
      <c r="J114" s="53"/>
      <c r="K114" s="226"/>
      <c r="L114" s="226"/>
      <c r="M114" s="227"/>
      <c r="N114" s="227"/>
      <c r="O114" s="227"/>
      <c r="P114" s="212"/>
      <c r="Q114" s="212"/>
      <c r="R114" s="212"/>
    </row>
    <row r="115" spans="1:18" s="218" customFormat="1" ht="48.75" customHeight="1">
      <c r="A115" s="17"/>
      <c r="B115" s="73" t="s">
        <v>46</v>
      </c>
      <c r="C115" s="74"/>
      <c r="D115" s="75"/>
      <c r="E115" s="76"/>
      <c r="F115" s="492"/>
      <c r="G115" s="493"/>
      <c r="H115" s="493"/>
      <c r="I115" s="494"/>
      <c r="J115" s="217"/>
      <c r="M115" s="228"/>
      <c r="N115" s="229"/>
      <c r="O115" s="229"/>
      <c r="P115" s="212"/>
      <c r="Q115" s="212"/>
      <c r="R115" s="212"/>
    </row>
    <row r="116" spans="1:18" s="218" customFormat="1" ht="48" customHeight="1">
      <c r="A116" s="17"/>
      <c r="B116" s="73" t="s">
        <v>47</v>
      </c>
      <c r="C116" s="77"/>
      <c r="D116" s="78" t="s">
        <v>48</v>
      </c>
      <c r="E116" s="79"/>
      <c r="F116" s="495" t="s">
        <v>96</v>
      </c>
      <c r="G116" s="496"/>
      <c r="H116" s="496"/>
      <c r="I116" s="497"/>
      <c r="J116" s="217"/>
      <c r="M116" s="230"/>
      <c r="N116" s="231"/>
      <c r="O116" s="231"/>
      <c r="P116" s="212"/>
      <c r="Q116" s="212"/>
      <c r="R116" s="212"/>
    </row>
    <row r="117" spans="1:18" s="218" customFormat="1" ht="26.25">
      <c r="A117" s="17"/>
      <c r="B117" s="33"/>
      <c r="C117" s="34"/>
      <c r="D117" s="34"/>
      <c r="E117" s="80"/>
      <c r="F117" s="81"/>
      <c r="G117" s="81"/>
      <c r="H117" s="81"/>
      <c r="I117" s="81"/>
      <c r="J117" s="34"/>
      <c r="M117" s="232"/>
      <c r="P117" s="212"/>
      <c r="Q117" s="212"/>
      <c r="R117" s="212"/>
    </row>
    <row r="118" spans="1:18">
      <c r="B118" s="72"/>
      <c r="C118" s="69"/>
      <c r="D118" s="69"/>
      <c r="E118" s="67"/>
      <c r="F118" s="67"/>
      <c r="G118" s="67"/>
      <c r="H118" s="69"/>
      <c r="I118" s="69"/>
      <c r="J118" s="69"/>
    </row>
  </sheetData>
  <mergeCells count="106">
    <mergeCell ref="F115:I115"/>
    <mergeCell ref="F116:I116"/>
    <mergeCell ref="H24:H27"/>
    <mergeCell ref="F112:G112"/>
    <mergeCell ref="B24:B26"/>
    <mergeCell ref="C24:C26"/>
    <mergeCell ref="C28:C37"/>
    <mergeCell ref="B28:B37"/>
    <mergeCell ref="B63:D63"/>
    <mergeCell ref="H39:H45"/>
    <mergeCell ref="I39:I45"/>
    <mergeCell ref="C39:C44"/>
    <mergeCell ref="B39:B44"/>
    <mergeCell ref="H104:H110"/>
    <mergeCell ref="I104:I110"/>
    <mergeCell ref="B98:B102"/>
    <mergeCell ref="H52:H58"/>
    <mergeCell ref="C52:C57"/>
    <mergeCell ref="B58:D58"/>
    <mergeCell ref="I52:I58"/>
    <mergeCell ref="B84:B89"/>
    <mergeCell ref="C84:C89"/>
    <mergeCell ref="B110:D110"/>
    <mergeCell ref="B10:J11"/>
    <mergeCell ref="B38:D38"/>
    <mergeCell ref="H28:H38"/>
    <mergeCell ref="I28:I38"/>
    <mergeCell ref="I24:I27"/>
    <mergeCell ref="J24:J27"/>
    <mergeCell ref="B27:D27"/>
    <mergeCell ref="J28:J38"/>
    <mergeCell ref="C16:I16"/>
    <mergeCell ref="C17:I17"/>
    <mergeCell ref="B19:J19"/>
    <mergeCell ref="B18:J18"/>
    <mergeCell ref="B20:J20"/>
    <mergeCell ref="B12:J12"/>
    <mergeCell ref="C13:I13"/>
    <mergeCell ref="C14:I14"/>
    <mergeCell ref="J46:J51"/>
    <mergeCell ref="H64:H69"/>
    <mergeCell ref="J21:J23"/>
    <mergeCell ref="H21:H23"/>
    <mergeCell ref="I21:I23"/>
    <mergeCell ref="I46:I51"/>
    <mergeCell ref="J39:J45"/>
    <mergeCell ref="B45:D45"/>
    <mergeCell ref="B59:B62"/>
    <mergeCell ref="C59:C62"/>
    <mergeCell ref="H59:H63"/>
    <mergeCell ref="I59:I63"/>
    <mergeCell ref="J59:J63"/>
    <mergeCell ref="H46:H51"/>
    <mergeCell ref="B51:D51"/>
    <mergeCell ref="B46:B50"/>
    <mergeCell ref="C46:C50"/>
    <mergeCell ref="B52:B57"/>
    <mergeCell ref="B69:D69"/>
    <mergeCell ref="J104:J110"/>
    <mergeCell ref="I91:I97"/>
    <mergeCell ref="C70:C75"/>
    <mergeCell ref="C91:C96"/>
    <mergeCell ref="H70:H76"/>
    <mergeCell ref="I70:I76"/>
    <mergeCell ref="B91:B96"/>
    <mergeCell ref="J91:J97"/>
    <mergeCell ref="C104:C109"/>
    <mergeCell ref="B104:B109"/>
    <mergeCell ref="H91:H97"/>
    <mergeCell ref="J70:J76"/>
    <mergeCell ref="H77:H83"/>
    <mergeCell ref="I77:I83"/>
    <mergeCell ref="J77:J83"/>
    <mergeCell ref="C98:C102"/>
    <mergeCell ref="H98:H103"/>
    <mergeCell ref="I98:I103"/>
    <mergeCell ref="J98:J103"/>
    <mergeCell ref="B103:D103"/>
    <mergeCell ref="B97:D97"/>
    <mergeCell ref="B77:B82"/>
    <mergeCell ref="C77:C82"/>
    <mergeCell ref="B83:D83"/>
    <mergeCell ref="E5:F5"/>
    <mergeCell ref="H5:J5"/>
    <mergeCell ref="B1:C5"/>
    <mergeCell ref="D1:J1"/>
    <mergeCell ref="D2:J2"/>
    <mergeCell ref="D3:J3"/>
    <mergeCell ref="E4:F4"/>
    <mergeCell ref="H4:J4"/>
    <mergeCell ref="H84:H90"/>
    <mergeCell ref="I84:I90"/>
    <mergeCell ref="J84:J90"/>
    <mergeCell ref="B90:D90"/>
    <mergeCell ref="C64:C68"/>
    <mergeCell ref="B64:B68"/>
    <mergeCell ref="B76:D76"/>
    <mergeCell ref="B70:B75"/>
    <mergeCell ref="D21:D23"/>
    <mergeCell ref="E21:G21"/>
    <mergeCell ref="C21:C23"/>
    <mergeCell ref="B21:B23"/>
    <mergeCell ref="C15:I15"/>
    <mergeCell ref="J52:J58"/>
    <mergeCell ref="I64:I69"/>
    <mergeCell ref="J64:J69"/>
  </mergeCells>
  <pageMargins left="0.25" right="0.25" top="0.75" bottom="0.75" header="0.3" footer="0.3"/>
  <pageSetup scale="37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tabSelected="1" zoomScale="40" zoomScaleNormal="40" zoomScaleSheetLayoutView="95" zoomScalePageLayoutView="95" workbookViewId="0">
      <selection activeCell="Q44" sqref="Q44"/>
    </sheetView>
  </sheetViews>
  <sheetFormatPr baseColWidth="10" defaultColWidth="11.42578125" defaultRowHeight="18.75"/>
  <cols>
    <col min="1" max="1" width="1.85546875" style="27" customWidth="1"/>
    <col min="2" max="2" width="4.7109375" style="27" customWidth="1"/>
    <col min="3" max="3" width="78.42578125" style="27" customWidth="1"/>
    <col min="4" max="4" width="59.28515625" style="27" customWidth="1"/>
    <col min="5" max="5" width="37.42578125" style="27" customWidth="1"/>
    <col min="6" max="6" width="40.85546875" style="27" customWidth="1"/>
    <col min="7" max="7" width="37.85546875" style="27" customWidth="1"/>
    <col min="8" max="8" width="7" style="27" customWidth="1"/>
    <col min="9" max="9" width="6.140625" style="27" hidden="1" customWidth="1"/>
    <col min="10" max="10" width="7.5703125" style="27" hidden="1" customWidth="1"/>
    <col min="11" max="11" width="6.140625" style="27" hidden="1" customWidth="1"/>
    <col min="12" max="13" width="11.42578125" style="27" customWidth="1"/>
    <col min="14" max="16384" width="11.42578125" style="27"/>
  </cols>
  <sheetData>
    <row r="1" spans="1:11" s="23" customFormat="1" ht="15">
      <c r="B1" s="291"/>
      <c r="C1" s="509"/>
      <c r="D1" s="512" t="s">
        <v>213</v>
      </c>
      <c r="E1" s="244"/>
      <c r="F1" s="244"/>
      <c r="G1" s="244"/>
      <c r="H1" s="245"/>
    </row>
    <row r="2" spans="1:11" s="23" customFormat="1" ht="15">
      <c r="B2" s="293"/>
      <c r="C2" s="510"/>
      <c r="D2" s="513" t="s">
        <v>214</v>
      </c>
      <c r="E2" s="390"/>
      <c r="F2" s="390"/>
      <c r="G2" s="390"/>
      <c r="H2" s="391"/>
    </row>
    <row r="3" spans="1:11" s="23" customFormat="1" ht="15">
      <c r="B3" s="293"/>
      <c r="C3" s="510"/>
      <c r="D3" s="514" t="s">
        <v>215</v>
      </c>
      <c r="E3" s="248"/>
      <c r="F3" s="248"/>
      <c r="G3" s="248"/>
      <c r="H3" s="249"/>
    </row>
    <row r="4" spans="1:11" s="143" customFormat="1" ht="12.75">
      <c r="B4" s="293"/>
      <c r="C4" s="510"/>
      <c r="D4" s="162" t="s">
        <v>216</v>
      </c>
      <c r="E4" s="138" t="s">
        <v>217</v>
      </c>
      <c r="F4" s="140" t="s">
        <v>218</v>
      </c>
      <c r="G4" s="255" t="s">
        <v>219</v>
      </c>
      <c r="H4" s="257"/>
    </row>
    <row r="5" spans="1:11" s="141" customFormat="1" ht="14.25" thickBot="1">
      <c r="B5" s="295"/>
      <c r="C5" s="511"/>
      <c r="D5" s="163" t="s">
        <v>221</v>
      </c>
      <c r="E5" s="164">
        <v>2</v>
      </c>
      <c r="F5" s="142" t="s">
        <v>220</v>
      </c>
      <c r="G5" s="254" t="s">
        <v>226</v>
      </c>
      <c r="H5" s="258"/>
    </row>
    <row r="6" spans="1:11" ht="19.5" thickBot="1"/>
    <row r="7" spans="1:11" s="236" customFormat="1">
      <c r="A7" s="235"/>
      <c r="B7" s="515" t="s">
        <v>177</v>
      </c>
      <c r="C7" s="516"/>
      <c r="D7" s="516"/>
      <c r="E7" s="516"/>
      <c r="F7" s="516"/>
      <c r="G7" s="516"/>
      <c r="H7" s="517"/>
    </row>
    <row r="8" spans="1:11" s="236" customFormat="1" ht="55.5" customHeight="1">
      <c r="A8" s="235"/>
      <c r="B8" s="518"/>
      <c r="C8" s="519"/>
      <c r="D8" s="519"/>
      <c r="E8" s="519"/>
      <c r="F8" s="519"/>
      <c r="G8" s="519"/>
      <c r="H8" s="520"/>
    </row>
    <row r="9" spans="1:11" ht="16.5" customHeight="1">
      <c r="A9" s="165"/>
      <c r="B9" s="518"/>
      <c r="C9" s="519"/>
      <c r="D9" s="519"/>
      <c r="E9" s="519"/>
      <c r="F9" s="519"/>
      <c r="G9" s="519"/>
      <c r="H9" s="520"/>
    </row>
    <row r="10" spans="1:11" ht="18" customHeight="1">
      <c r="A10" s="165"/>
      <c r="B10" s="521"/>
      <c r="C10" s="522"/>
      <c r="D10" s="522"/>
      <c r="E10" s="522"/>
      <c r="F10" s="522"/>
      <c r="G10" s="522"/>
      <c r="H10" s="523"/>
    </row>
    <row r="11" spans="1:11" ht="36.75" customHeight="1">
      <c r="A11" s="165"/>
      <c r="B11" s="526" t="s">
        <v>178</v>
      </c>
      <c r="C11" s="527"/>
      <c r="D11" s="527"/>
      <c r="E11" s="527"/>
      <c r="F11" s="527"/>
      <c r="G11" s="527"/>
      <c r="H11" s="528"/>
    </row>
    <row r="12" spans="1:11">
      <c r="A12" s="165"/>
      <c r="B12" s="167"/>
      <c r="C12" s="83"/>
      <c r="D12" s="529"/>
      <c r="E12" s="529"/>
      <c r="F12" s="529"/>
      <c r="G12" s="529"/>
      <c r="H12" s="168"/>
    </row>
    <row r="13" spans="1:11">
      <c r="A13" s="165"/>
      <c r="B13" s="167"/>
      <c r="C13" s="84" t="s">
        <v>89</v>
      </c>
      <c r="D13" s="529"/>
      <c r="E13" s="529"/>
      <c r="F13" s="529"/>
      <c r="G13" s="529"/>
      <c r="H13" s="168"/>
    </row>
    <row r="14" spans="1:11">
      <c r="A14" s="165"/>
      <c r="B14" s="167"/>
      <c r="C14" s="84" t="s">
        <v>90</v>
      </c>
      <c r="D14" s="530"/>
      <c r="E14" s="530"/>
      <c r="F14" s="530"/>
      <c r="G14" s="530"/>
      <c r="H14" s="168"/>
    </row>
    <row r="15" spans="1:11">
      <c r="A15" s="165"/>
      <c r="B15" s="167"/>
      <c r="C15" s="84" t="s">
        <v>91</v>
      </c>
      <c r="D15" s="530"/>
      <c r="E15" s="530"/>
      <c r="F15" s="530"/>
      <c r="G15" s="530"/>
      <c r="H15" s="168"/>
      <c r="I15" s="128">
        <v>0.8</v>
      </c>
      <c r="J15" s="128">
        <v>1</v>
      </c>
      <c r="K15" s="128">
        <f>I15/J15</f>
        <v>0.8</v>
      </c>
    </row>
    <row r="16" spans="1:11">
      <c r="A16" s="165"/>
      <c r="B16" s="167"/>
      <c r="C16" s="83"/>
      <c r="D16" s="101"/>
      <c r="E16" s="133"/>
      <c r="F16" s="133"/>
      <c r="G16" s="133"/>
      <c r="H16" s="168"/>
      <c r="I16" s="128">
        <v>0.2</v>
      </c>
      <c r="J16" s="128">
        <v>1</v>
      </c>
      <c r="K16" s="128">
        <v>0.2</v>
      </c>
    </row>
    <row r="17" spans="1:8" ht="39.75" customHeight="1">
      <c r="A17" s="165"/>
      <c r="B17" s="169"/>
      <c r="C17" s="106" t="s">
        <v>131</v>
      </c>
      <c r="D17" s="97">
        <f>F3Evaluación!N41</f>
        <v>0</v>
      </c>
      <c r="E17" s="531">
        <f>(D17*K15)/J15</f>
        <v>0</v>
      </c>
      <c r="F17" s="529"/>
      <c r="G17" s="529"/>
      <c r="H17" s="533"/>
    </row>
    <row r="18" spans="1:8">
      <c r="A18" s="165"/>
      <c r="B18" s="169"/>
      <c r="C18" s="95" t="s">
        <v>92</v>
      </c>
      <c r="D18" s="98">
        <v>0.8</v>
      </c>
      <c r="E18" s="532"/>
      <c r="F18" s="529"/>
      <c r="G18" s="529"/>
      <c r="H18" s="533"/>
    </row>
    <row r="19" spans="1:8">
      <c r="A19" s="165"/>
      <c r="B19" s="169"/>
      <c r="C19" s="107" t="s">
        <v>133</v>
      </c>
      <c r="D19" s="97">
        <f>F4ValoraciónCompetencias!J112</f>
        <v>0</v>
      </c>
      <c r="E19" s="531">
        <f>(D19*K16)/J16</f>
        <v>0</v>
      </c>
      <c r="F19" s="529"/>
      <c r="G19" s="529"/>
      <c r="H19" s="533"/>
    </row>
    <row r="20" spans="1:8">
      <c r="A20" s="165"/>
      <c r="B20" s="169"/>
      <c r="C20" s="96" t="s">
        <v>93</v>
      </c>
      <c r="D20" s="98">
        <v>0.2</v>
      </c>
      <c r="E20" s="532"/>
      <c r="F20" s="529"/>
      <c r="G20" s="529"/>
      <c r="H20" s="533"/>
    </row>
    <row r="21" spans="1:8">
      <c r="A21" s="165"/>
      <c r="B21" s="169"/>
      <c r="C21" s="108" t="s">
        <v>94</v>
      </c>
      <c r="D21" s="99"/>
      <c r="E21" s="100">
        <f>SUM(E17:E20)</f>
        <v>0</v>
      </c>
      <c r="F21" s="529"/>
      <c r="G21" s="529"/>
      <c r="H21" s="533"/>
    </row>
    <row r="22" spans="1:8">
      <c r="A22" s="165"/>
      <c r="B22" s="167"/>
      <c r="C22" s="94"/>
      <c r="D22" s="94"/>
      <c r="E22" s="94"/>
      <c r="F22" s="85"/>
      <c r="G22" s="529"/>
      <c r="H22" s="533"/>
    </row>
    <row r="23" spans="1:8">
      <c r="A23" s="165"/>
      <c r="B23" s="167"/>
      <c r="C23" s="85"/>
      <c r="D23" s="90"/>
      <c r="E23" s="85"/>
      <c r="F23" s="85"/>
      <c r="G23" s="86"/>
      <c r="H23" s="170"/>
    </row>
    <row r="24" spans="1:8" ht="24.95" customHeight="1">
      <c r="A24" s="165"/>
      <c r="B24" s="167"/>
      <c r="C24" s="85"/>
      <c r="D24" s="104" t="s">
        <v>95</v>
      </c>
      <c r="E24" s="105">
        <f>E21</f>
        <v>0</v>
      </c>
      <c r="F24" s="91"/>
      <c r="G24" s="86"/>
      <c r="H24" s="170"/>
    </row>
    <row r="25" spans="1:8">
      <c r="A25" s="165"/>
      <c r="B25" s="167"/>
      <c r="C25" s="85"/>
      <c r="D25" s="93"/>
      <c r="E25" s="85"/>
      <c r="F25" s="85"/>
      <c r="G25" s="85"/>
      <c r="H25" s="168"/>
    </row>
    <row r="26" spans="1:8" ht="36.75" customHeight="1">
      <c r="A26" s="165"/>
      <c r="B26" s="526" t="s">
        <v>126</v>
      </c>
      <c r="C26" s="527"/>
      <c r="D26" s="527"/>
      <c r="E26" s="527"/>
      <c r="F26" s="527"/>
      <c r="G26" s="527"/>
      <c r="H26" s="528"/>
    </row>
    <row r="27" spans="1:8">
      <c r="A27" s="166"/>
      <c r="B27" s="534" t="s">
        <v>124</v>
      </c>
      <c r="C27" s="535"/>
      <c r="D27" s="535"/>
      <c r="E27" s="535"/>
      <c r="F27" s="535"/>
      <c r="G27" s="535"/>
      <c r="H27" s="536"/>
    </row>
    <row r="28" spans="1:8">
      <c r="A28" s="166"/>
      <c r="B28" s="537"/>
      <c r="C28" s="538"/>
      <c r="D28" s="538"/>
      <c r="E28" s="538"/>
      <c r="F28" s="538"/>
      <c r="G28" s="538"/>
      <c r="H28" s="539"/>
    </row>
    <row r="29" spans="1:8">
      <c r="A29" s="166"/>
      <c r="B29" s="540"/>
      <c r="C29" s="541"/>
      <c r="D29" s="541"/>
      <c r="E29" s="541"/>
      <c r="F29" s="541"/>
      <c r="G29" s="541"/>
      <c r="H29" s="542"/>
    </row>
    <row r="30" spans="1:8">
      <c r="A30" s="166"/>
      <c r="B30" s="540"/>
      <c r="C30" s="541"/>
      <c r="D30" s="541"/>
      <c r="E30" s="541"/>
      <c r="F30" s="541"/>
      <c r="G30" s="541"/>
      <c r="H30" s="542"/>
    </row>
    <row r="31" spans="1:8">
      <c r="A31" s="166"/>
      <c r="B31" s="540"/>
      <c r="C31" s="541"/>
      <c r="D31" s="541"/>
      <c r="E31" s="541"/>
      <c r="F31" s="541"/>
      <c r="G31" s="541"/>
      <c r="H31" s="542"/>
    </row>
    <row r="32" spans="1:8">
      <c r="A32" s="166"/>
      <c r="B32" s="543"/>
      <c r="C32" s="544"/>
      <c r="D32" s="544"/>
      <c r="E32" s="544"/>
      <c r="F32" s="544"/>
      <c r="G32" s="544"/>
      <c r="H32" s="545"/>
    </row>
    <row r="33" spans="1:8">
      <c r="A33" s="166"/>
      <c r="B33" s="543"/>
      <c r="C33" s="544"/>
      <c r="D33" s="544"/>
      <c r="E33" s="544"/>
      <c r="F33" s="544"/>
      <c r="G33" s="544"/>
      <c r="H33" s="545"/>
    </row>
    <row r="34" spans="1:8">
      <c r="A34" s="166"/>
      <c r="B34" s="540"/>
      <c r="C34" s="541"/>
      <c r="D34" s="541"/>
      <c r="E34" s="541"/>
      <c r="F34" s="541"/>
      <c r="G34" s="541"/>
      <c r="H34" s="542"/>
    </row>
    <row r="35" spans="1:8">
      <c r="A35" s="166"/>
      <c r="B35" s="543"/>
      <c r="C35" s="544"/>
      <c r="D35" s="544"/>
      <c r="E35" s="544"/>
      <c r="F35" s="544"/>
      <c r="G35" s="544"/>
      <c r="H35" s="545"/>
    </row>
    <row r="36" spans="1:8">
      <c r="A36" s="166"/>
      <c r="B36" s="543"/>
      <c r="C36" s="544"/>
      <c r="D36" s="544"/>
      <c r="E36" s="544"/>
      <c r="F36" s="544"/>
      <c r="G36" s="544"/>
      <c r="H36" s="545"/>
    </row>
    <row r="37" spans="1:8">
      <c r="A37" s="166"/>
      <c r="B37" s="540"/>
      <c r="C37" s="541"/>
      <c r="D37" s="541"/>
      <c r="E37" s="541"/>
      <c r="F37" s="541"/>
      <c r="G37" s="541"/>
      <c r="H37" s="542"/>
    </row>
    <row r="38" spans="1:8">
      <c r="A38" s="166"/>
      <c r="B38" s="543"/>
      <c r="C38" s="544"/>
      <c r="D38" s="544"/>
      <c r="E38" s="544"/>
      <c r="F38" s="544"/>
      <c r="G38" s="544"/>
      <c r="H38" s="545"/>
    </row>
    <row r="39" spans="1:8">
      <c r="A39" s="166"/>
      <c r="B39" s="546"/>
      <c r="C39" s="547"/>
      <c r="D39" s="547"/>
      <c r="E39" s="547"/>
      <c r="F39" s="547"/>
      <c r="G39" s="547"/>
      <c r="H39" s="548"/>
    </row>
    <row r="40" spans="1:8">
      <c r="A40" s="166"/>
      <c r="B40" s="534" t="s">
        <v>125</v>
      </c>
      <c r="C40" s="535"/>
      <c r="D40" s="535"/>
      <c r="E40" s="535"/>
      <c r="F40" s="535"/>
      <c r="G40" s="535"/>
      <c r="H40" s="536"/>
    </row>
    <row r="41" spans="1:8">
      <c r="B41" s="537"/>
      <c r="C41" s="538"/>
      <c r="D41" s="538"/>
      <c r="E41" s="538"/>
      <c r="F41" s="538"/>
      <c r="G41" s="538"/>
      <c r="H41" s="539"/>
    </row>
    <row r="42" spans="1:8">
      <c r="B42" s="543"/>
      <c r="C42" s="544"/>
      <c r="D42" s="544"/>
      <c r="E42" s="544"/>
      <c r="F42" s="544"/>
      <c r="G42" s="544"/>
      <c r="H42" s="545"/>
    </row>
    <row r="43" spans="1:8">
      <c r="B43" s="543"/>
      <c r="C43" s="544"/>
      <c r="D43" s="544"/>
      <c r="E43" s="544"/>
      <c r="F43" s="544"/>
      <c r="G43" s="544"/>
      <c r="H43" s="545"/>
    </row>
    <row r="44" spans="1:8">
      <c r="B44" s="540"/>
      <c r="C44" s="541"/>
      <c r="D44" s="541"/>
      <c r="E44" s="541"/>
      <c r="F44" s="541"/>
      <c r="G44" s="541"/>
      <c r="H44" s="542"/>
    </row>
    <row r="45" spans="1:8">
      <c r="B45" s="543"/>
      <c r="C45" s="544"/>
      <c r="D45" s="544"/>
      <c r="E45" s="544"/>
      <c r="F45" s="544"/>
      <c r="G45" s="544"/>
      <c r="H45" s="545"/>
    </row>
    <row r="46" spans="1:8">
      <c r="A46" s="166"/>
      <c r="B46" s="543"/>
      <c r="C46" s="544"/>
      <c r="D46" s="544"/>
      <c r="E46" s="544"/>
      <c r="F46" s="544"/>
      <c r="G46" s="544"/>
      <c r="H46" s="545"/>
    </row>
    <row r="47" spans="1:8">
      <c r="A47" s="166"/>
      <c r="B47" s="540"/>
      <c r="C47" s="541"/>
      <c r="D47" s="541"/>
      <c r="E47" s="541"/>
      <c r="F47" s="541"/>
      <c r="G47" s="541"/>
      <c r="H47" s="542"/>
    </row>
    <row r="48" spans="1:8">
      <c r="A48" s="166"/>
      <c r="B48" s="543"/>
      <c r="C48" s="544"/>
      <c r="D48" s="544"/>
      <c r="E48" s="544"/>
      <c r="F48" s="544"/>
      <c r="G48" s="544"/>
      <c r="H48" s="545"/>
    </row>
    <row r="49" spans="1:10">
      <c r="B49" s="543"/>
      <c r="C49" s="544"/>
      <c r="D49" s="544"/>
      <c r="E49" s="544"/>
      <c r="F49" s="544"/>
      <c r="G49" s="544"/>
      <c r="H49" s="545"/>
    </row>
    <row r="50" spans="1:10">
      <c r="A50" s="166"/>
      <c r="B50" s="540"/>
      <c r="C50" s="541"/>
      <c r="D50" s="541"/>
      <c r="E50" s="541"/>
      <c r="F50" s="541"/>
      <c r="G50" s="541"/>
      <c r="H50" s="542"/>
    </row>
    <row r="51" spans="1:10">
      <c r="B51" s="543"/>
      <c r="C51" s="544"/>
      <c r="D51" s="544"/>
      <c r="E51" s="544"/>
      <c r="F51" s="544"/>
      <c r="G51" s="544"/>
      <c r="H51" s="545"/>
    </row>
    <row r="52" spans="1:10">
      <c r="B52" s="546"/>
      <c r="C52" s="547"/>
      <c r="D52" s="547"/>
      <c r="E52" s="547"/>
      <c r="F52" s="547"/>
      <c r="G52" s="547"/>
      <c r="H52" s="548"/>
    </row>
    <row r="53" spans="1:10" ht="73.5" customHeight="1">
      <c r="A53" s="26"/>
      <c r="B53" s="167"/>
      <c r="C53" s="85"/>
      <c r="D53" s="85"/>
      <c r="E53" s="85"/>
      <c r="F53" s="85"/>
      <c r="G53" s="85"/>
      <c r="H53" s="168"/>
    </row>
    <row r="54" spans="1:10">
      <c r="A54" s="26"/>
      <c r="B54" s="167"/>
      <c r="C54" s="85"/>
      <c r="D54" s="85"/>
      <c r="E54" s="85"/>
      <c r="F54" s="85"/>
      <c r="G54" s="85"/>
      <c r="H54" s="168"/>
    </row>
    <row r="55" spans="1:10">
      <c r="A55" s="26"/>
      <c r="B55" s="167"/>
      <c r="C55" s="85"/>
      <c r="D55" s="85"/>
      <c r="E55" s="85"/>
      <c r="F55" s="85"/>
      <c r="G55" s="85"/>
      <c r="H55" s="168"/>
    </row>
    <row r="56" spans="1:10">
      <c r="A56" s="165"/>
      <c r="B56" s="167"/>
      <c r="C56" s="85"/>
      <c r="D56" s="85"/>
      <c r="E56" s="85"/>
      <c r="F56" s="85"/>
      <c r="G56" s="85"/>
      <c r="H56" s="168"/>
      <c r="J56" s="92"/>
    </row>
    <row r="57" spans="1:10">
      <c r="A57" s="26"/>
      <c r="B57" s="167"/>
      <c r="C57" s="103"/>
      <c r="D57" s="102"/>
      <c r="E57" s="85"/>
      <c r="F57" s="87"/>
      <c r="G57" s="88"/>
      <c r="H57" s="168"/>
    </row>
    <row r="58" spans="1:10">
      <c r="A58" s="26"/>
      <c r="B58" s="167"/>
      <c r="C58" s="524" t="s">
        <v>48</v>
      </c>
      <c r="D58" s="524"/>
      <c r="E58" s="85"/>
      <c r="F58" s="525" t="s">
        <v>96</v>
      </c>
      <c r="G58" s="525"/>
      <c r="H58" s="170"/>
    </row>
    <row r="59" spans="1:10">
      <c r="A59" s="26"/>
      <c r="B59" s="167"/>
      <c r="C59" s="85"/>
      <c r="D59" s="85"/>
      <c r="E59" s="85"/>
      <c r="F59" s="85"/>
      <c r="G59" s="85"/>
      <c r="H59" s="168"/>
    </row>
    <row r="60" spans="1:10">
      <c r="A60" s="26"/>
      <c r="B60" s="167"/>
      <c r="C60" s="85"/>
      <c r="D60" s="85"/>
      <c r="E60" s="85"/>
      <c r="F60" s="85"/>
      <c r="G60" s="85"/>
      <c r="H60" s="168"/>
    </row>
    <row r="61" spans="1:10" ht="16.5" customHeight="1">
      <c r="A61" s="26"/>
      <c r="B61" s="167"/>
      <c r="C61" s="85"/>
      <c r="D61" s="85"/>
      <c r="E61" s="85"/>
      <c r="F61" s="85"/>
      <c r="G61" s="85"/>
      <c r="H61" s="168"/>
    </row>
    <row r="62" spans="1:10">
      <c r="A62" s="26"/>
      <c r="B62" s="167"/>
      <c r="C62" s="85"/>
      <c r="D62" s="89" t="s">
        <v>97</v>
      </c>
      <c r="E62" s="90"/>
      <c r="F62" s="85"/>
      <c r="G62" s="85"/>
      <c r="H62" s="168"/>
    </row>
    <row r="63" spans="1:10" ht="19.5" thickBot="1">
      <c r="A63" s="26"/>
      <c r="B63" s="171"/>
      <c r="C63" s="172"/>
      <c r="D63" s="172"/>
      <c r="E63" s="172"/>
      <c r="F63" s="172"/>
      <c r="G63" s="172"/>
      <c r="H63" s="173"/>
    </row>
    <row r="64" spans="1:10">
      <c r="D64" s="166"/>
      <c r="F64" s="166"/>
      <c r="G64" s="166"/>
    </row>
  </sheetData>
  <mergeCells count="45">
    <mergeCell ref="B51:H51"/>
    <mergeCell ref="B52:H52"/>
    <mergeCell ref="B50:H50"/>
    <mergeCell ref="B29:H29"/>
    <mergeCell ref="B30:H30"/>
    <mergeCell ref="B32:H32"/>
    <mergeCell ref="B33:H33"/>
    <mergeCell ref="B35:H35"/>
    <mergeCell ref="B36:H36"/>
    <mergeCell ref="B38:H38"/>
    <mergeCell ref="B39:H39"/>
    <mergeCell ref="B42:H42"/>
    <mergeCell ref="B43:H43"/>
    <mergeCell ref="B45:H45"/>
    <mergeCell ref="B46:H46"/>
    <mergeCell ref="B48:H48"/>
    <mergeCell ref="B34:H34"/>
    <mergeCell ref="B49:H49"/>
    <mergeCell ref="B37:H37"/>
    <mergeCell ref="B40:H40"/>
    <mergeCell ref="B41:H41"/>
    <mergeCell ref="B44:H44"/>
    <mergeCell ref="B47:H47"/>
    <mergeCell ref="B7:H10"/>
    <mergeCell ref="C58:D58"/>
    <mergeCell ref="F58:G58"/>
    <mergeCell ref="B11:H11"/>
    <mergeCell ref="D12:G12"/>
    <mergeCell ref="D13:G13"/>
    <mergeCell ref="D14:G14"/>
    <mergeCell ref="D15:G15"/>
    <mergeCell ref="E17:E18"/>
    <mergeCell ref="F17:H21"/>
    <mergeCell ref="E19:E20"/>
    <mergeCell ref="G22:H22"/>
    <mergeCell ref="B26:H26"/>
    <mergeCell ref="B27:H27"/>
    <mergeCell ref="B28:H28"/>
    <mergeCell ref="B31:H31"/>
    <mergeCell ref="G4:H4"/>
    <mergeCell ref="G5:H5"/>
    <mergeCell ref="B1:C5"/>
    <mergeCell ref="D1:H1"/>
    <mergeCell ref="D2:H2"/>
    <mergeCell ref="D3:H3"/>
  </mergeCells>
  <pageMargins left="0.25" right="0.25" top="0.75" bottom="0.75" header="0.3" footer="0.3"/>
  <pageSetup paperSize="175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Descripción1</vt:lpstr>
      <vt:lpstr>Instructivo</vt:lpstr>
      <vt:lpstr>F1Concertación</vt:lpstr>
      <vt:lpstr>F2Seguimiento-Retroalimentación</vt:lpstr>
      <vt:lpstr>F3Evaluación</vt:lpstr>
      <vt:lpstr>F4ValoraciónCompetencias</vt:lpstr>
      <vt:lpstr>F5EvaluaciónFinal-Retroalimenta</vt:lpstr>
      <vt:lpstr>'F1Concertación'!Área_de_impresión</vt:lpstr>
      <vt:lpstr>'F5EvaluaciónFinal-Retroalimenta'!Área_de_impresión</vt:lpstr>
      <vt:lpstr>Instructivo!Área_de_impresión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OPGI-701575</cp:lastModifiedBy>
  <cp:revision/>
  <cp:lastPrinted>2024-03-11T20:21:59Z</cp:lastPrinted>
  <dcterms:created xsi:type="dcterms:W3CDTF">2022-07-17T07:48:36Z</dcterms:created>
  <dcterms:modified xsi:type="dcterms:W3CDTF">2024-03-12T16:44:10Z</dcterms:modified>
  <cp:category/>
  <cp:contentStatus/>
</cp:coreProperties>
</file>